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8195" windowHeight="10305" activeTab="2"/>
  </bookViews>
  <sheets>
    <sheet name="Income" sheetId="1" r:id="rId1"/>
    <sheet name="Expenditure" sheetId="2" r:id="rId2"/>
    <sheet name="IncExp Balance Sheet" sheetId="7" r:id="rId3"/>
    <sheet name="Spring Fair" sheetId="6" r:id="rId4"/>
    <sheet name="Talks" sheetId="5" r:id="rId5"/>
  </sheets>
  <calcPr calcId="125725"/>
</workbook>
</file>

<file path=xl/calcChain.xml><?xml version="1.0" encoding="utf-8"?>
<calcChain xmlns="http://schemas.openxmlformats.org/spreadsheetml/2006/main">
  <c r="G28" i="2"/>
  <c r="F41" i="7"/>
  <c r="D24" i="1"/>
  <c r="G16" i="5"/>
  <c r="I16"/>
  <c r="H16"/>
  <c r="C16"/>
  <c r="D15" i="1"/>
  <c r="H28" i="6"/>
  <c r="G28"/>
  <c r="F28"/>
  <c r="E28"/>
  <c r="D28"/>
  <c r="C27"/>
  <c r="C28"/>
  <c r="P28" i="1"/>
  <c r="O28"/>
  <c r="Q28"/>
  <c r="N28"/>
  <c r="M28"/>
  <c r="L28"/>
  <c r="K28"/>
  <c r="J28"/>
  <c r="I28"/>
  <c r="C28"/>
  <c r="C21" i="6"/>
  <c r="C24"/>
  <c r="B20" i="7"/>
  <c r="S28" i="2"/>
  <c r="R28"/>
  <c r="Q28"/>
  <c r="P28"/>
  <c r="O28"/>
  <c r="N28"/>
  <c r="M28"/>
  <c r="L28"/>
  <c r="K28"/>
  <c r="J28"/>
  <c r="I28"/>
  <c r="H28"/>
  <c r="D28"/>
  <c r="R28" i="1"/>
  <c r="T28" i="2"/>
  <c r="H31" i="5"/>
  <c r="H30"/>
  <c r="H29"/>
  <c r="H28"/>
  <c r="H27"/>
  <c r="H26"/>
  <c r="H25"/>
  <c r="H24"/>
  <c r="H23"/>
  <c r="H22"/>
  <c r="H27" i="6"/>
  <c r="G27"/>
  <c r="F27"/>
  <c r="E27"/>
  <c r="D27"/>
  <c r="H26"/>
  <c r="G26"/>
  <c r="F26"/>
  <c r="E26"/>
  <c r="L24"/>
  <c r="H24"/>
  <c r="O21"/>
  <c r="O24"/>
  <c r="N21"/>
  <c r="N24"/>
  <c r="M21"/>
  <c r="M24"/>
  <c r="L21"/>
  <c r="K21"/>
  <c r="K24"/>
  <c r="J21"/>
  <c r="J24"/>
  <c r="I21"/>
  <c r="I24"/>
  <c r="H21"/>
  <c r="G21"/>
  <c r="G24"/>
  <c r="F21"/>
  <c r="F24"/>
  <c r="E21"/>
  <c r="D21"/>
  <c r="D24"/>
  <c r="D26"/>
  <c r="C20" i="7"/>
  <c r="B41"/>
  <c r="B31"/>
  <c r="G20"/>
  <c r="F20"/>
  <c r="B23"/>
</calcChain>
</file>

<file path=xl/sharedStrings.xml><?xml version="1.0" encoding="utf-8"?>
<sst xmlns="http://schemas.openxmlformats.org/spreadsheetml/2006/main" count="292" uniqueCount="202">
  <si>
    <t>Nottinghamshire Wildlife Trust-  South Notts Group</t>
  </si>
  <si>
    <t>Quiz</t>
  </si>
  <si>
    <t>Knitted</t>
  </si>
  <si>
    <t>Date</t>
  </si>
  <si>
    <t>Details</t>
  </si>
  <si>
    <t>Amount</t>
  </si>
  <si>
    <t>Total B</t>
  </si>
  <si>
    <t>Banked</t>
  </si>
  <si>
    <t>BS</t>
  </si>
  <si>
    <t>Donations</t>
  </si>
  <si>
    <t>Grants</t>
  </si>
  <si>
    <t>Talks</t>
  </si>
  <si>
    <t>night</t>
  </si>
  <si>
    <t>sheets</t>
  </si>
  <si>
    <t>Spring Fair</t>
  </si>
  <si>
    <t>Badgers</t>
  </si>
  <si>
    <t>Misc</t>
  </si>
  <si>
    <t>INCOME       April 1st 17 to March 31st 2018</t>
  </si>
  <si>
    <t>Name</t>
  </si>
  <si>
    <t>Cheque No</t>
  </si>
  <si>
    <t>*</t>
  </si>
  <si>
    <t>VAT</t>
  </si>
  <si>
    <t>Admin</t>
  </si>
  <si>
    <t xml:space="preserve">Spring </t>
  </si>
  <si>
    <t>Events</t>
  </si>
  <si>
    <t>Reserve</t>
  </si>
  <si>
    <t>Wil.Wilf</t>
  </si>
  <si>
    <t>Quiz Shts</t>
  </si>
  <si>
    <t>Quiz Night</t>
  </si>
  <si>
    <t>Equip</t>
  </si>
  <si>
    <t>AGM</t>
  </si>
  <si>
    <t>Fair</t>
  </si>
  <si>
    <t>work</t>
  </si>
  <si>
    <t>Grant</t>
  </si>
  <si>
    <t>NOTTINGHAMSHIRE WILDLIFE TRUST - SOUTH NOTTS GROUP</t>
  </si>
  <si>
    <t>INCOME</t>
  </si>
  <si>
    <t>EXPENDITURE</t>
  </si>
  <si>
    <t>2016-17</t>
  </si>
  <si>
    <t>Talks (takings)</t>
  </si>
  <si>
    <t>Talks (Speakers/Rooms)</t>
  </si>
  <si>
    <t>Spring Fair floats</t>
  </si>
  <si>
    <t>Knitted Badgers</t>
  </si>
  <si>
    <t>Collecting box</t>
  </si>
  <si>
    <t>NWT Donation</t>
  </si>
  <si>
    <t>Quiz sheets</t>
  </si>
  <si>
    <t>Quiz night</t>
  </si>
  <si>
    <t>Equipment</t>
  </si>
  <si>
    <t>Reserves funding</t>
  </si>
  <si>
    <t>Wilwell / Wilford Grant</t>
  </si>
  <si>
    <t>Total</t>
  </si>
  <si>
    <t>Bank Reconciliation</t>
  </si>
  <si>
    <t>Plus Credits</t>
  </si>
  <si>
    <t>Less debits</t>
  </si>
  <si>
    <t>Balance at bank</t>
  </si>
  <si>
    <t>Balance b/fwd</t>
  </si>
  <si>
    <t>Income Expenditure  1st April 2017 - 31st March 2018</t>
  </si>
  <si>
    <t>2017-18</t>
  </si>
  <si>
    <t>Opening Balance 1/4/17</t>
  </si>
  <si>
    <t>BALANCE SHEET AS AT 31/03/18</t>
  </si>
  <si>
    <t xml:space="preserve">SPRING FAIR </t>
  </si>
  <si>
    <t>Takings</t>
  </si>
  <si>
    <t>Plants</t>
  </si>
  <si>
    <t>Pre/Post Plant Sales</t>
  </si>
  <si>
    <t>Cakes</t>
  </si>
  <si>
    <t>Books</t>
  </si>
  <si>
    <t>Wine</t>
  </si>
  <si>
    <t xml:space="preserve"> </t>
  </si>
  <si>
    <t>CD/DVD</t>
  </si>
  <si>
    <t>Records sold on E Bay etc</t>
  </si>
  <si>
    <t>Café</t>
  </si>
  <si>
    <t>Tombola</t>
  </si>
  <si>
    <t>SNG Funds</t>
  </si>
  <si>
    <t>Trust Goods</t>
  </si>
  <si>
    <t>On The Day</t>
  </si>
  <si>
    <t>"Internet" Sales</t>
  </si>
  <si>
    <t>Notes 2016</t>
  </si>
  <si>
    <t>Badgers and Tombola both did well for the first time</t>
  </si>
  <si>
    <t>Quiz sheets will be sold throughout the year</t>
  </si>
  <si>
    <t>Notes 2014</t>
  </si>
  <si>
    <t>Not opening collecting box till end of Summer Fete season (needs re sealing to be legal)</t>
  </si>
  <si>
    <t xml:space="preserve">£20 donation from Dianne Marsh in leiu of plant sales </t>
  </si>
  <si>
    <t>Notes 2013</t>
  </si>
  <si>
    <t>Incl £60 plant pre sales (cheque will be banked by Trust to claim gift aid)</t>
  </si>
  <si>
    <t>Collecting box returned to Trust contained 17.40</t>
  </si>
  <si>
    <t>£7.60 from Erin post sa fair sale of plants</t>
  </si>
  <si>
    <t>Notes 2012</t>
  </si>
  <si>
    <t>Books incl £20 from dealer</t>
  </si>
  <si>
    <t>Notes 2011</t>
  </si>
  <si>
    <t>Plants incl £130 pre sales (BUT this is the last time Dianne Marsh can sell at work)</t>
  </si>
  <si>
    <t>Quiz is part of an ongoing sales pitch at summer fetes</t>
  </si>
  <si>
    <t>Talks income and expenditure</t>
  </si>
  <si>
    <t>Income</t>
  </si>
  <si>
    <t>Expenditure</t>
  </si>
  <si>
    <t>Speakers</t>
  </si>
  <si>
    <t>Hall/Other</t>
  </si>
  <si>
    <t>2015/16</t>
  </si>
  <si>
    <t>Previous years</t>
  </si>
  <si>
    <t>surplus</t>
  </si>
  <si>
    <t>2006/7</t>
  </si>
  <si>
    <t>2007/8</t>
  </si>
  <si>
    <t>2008/9</t>
  </si>
  <si>
    <t>2009/10</t>
  </si>
  <si>
    <t>2010/11</t>
  </si>
  <si>
    <t>2011/12</t>
  </si>
  <si>
    <t>2012/13</t>
  </si>
  <si>
    <t>2013/14</t>
  </si>
  <si>
    <t>2014/15</t>
  </si>
  <si>
    <t>2017/18</t>
  </si>
  <si>
    <t>EXPENDITURE April 1st 17 to March 31st 2018</t>
  </si>
  <si>
    <t>Bingham Town Council</t>
  </si>
  <si>
    <t>Radcliffe on Trent Carnival</t>
  </si>
  <si>
    <t>Haymans Graphics</t>
  </si>
  <si>
    <t>posters</t>
  </si>
  <si>
    <t>Cash - CL</t>
  </si>
  <si>
    <t>Bumblebees</t>
  </si>
  <si>
    <t>Methodist Church</t>
  </si>
  <si>
    <t>Knitted goods</t>
  </si>
  <si>
    <t xml:space="preserve"> ditto advance sales</t>
  </si>
  <si>
    <t>Ruddington PC</t>
  </si>
  <si>
    <t>Cash for floats</t>
  </si>
  <si>
    <t>floats pais in</t>
  </si>
  <si>
    <t>M.Richards</t>
  </si>
  <si>
    <t>Cakes donation</t>
  </si>
  <si>
    <t>Donation £30 from C.Brown</t>
  </si>
  <si>
    <t>Notes 2017</t>
  </si>
  <si>
    <t>Profit/ Loss for year</t>
  </si>
  <si>
    <t>C.Keetley</t>
  </si>
  <si>
    <t xml:space="preserve">Sale CD`s on Music Magpie  </t>
  </si>
  <si>
    <t xml:space="preserve">Records </t>
  </si>
  <si>
    <t>Cash</t>
  </si>
  <si>
    <t>Bumble</t>
  </si>
  <si>
    <t>bees</t>
  </si>
  <si>
    <t>Donation = box</t>
  </si>
  <si>
    <t>£5 to come Erin</t>
  </si>
  <si>
    <t>Tim Williams</t>
  </si>
  <si>
    <t>book Wilwell</t>
  </si>
  <si>
    <t>G.Dyne</t>
  </si>
  <si>
    <t>sharpening</t>
  </si>
  <si>
    <t>NWT</t>
  </si>
  <si>
    <t>Scott</t>
  </si>
  <si>
    <t>records</t>
  </si>
  <si>
    <t>Cash from GD</t>
  </si>
  <si>
    <t>Cash Skylarks</t>
  </si>
  <si>
    <t>Greenwood Comm</t>
  </si>
  <si>
    <t>Walks donation</t>
  </si>
  <si>
    <t>donation</t>
  </si>
  <si>
    <t>Mary Matts</t>
  </si>
  <si>
    <t>expected</t>
  </si>
  <si>
    <t>Oct</t>
  </si>
  <si>
    <t>Nov</t>
  </si>
  <si>
    <t>Di Mears</t>
  </si>
  <si>
    <t>Dec</t>
  </si>
  <si>
    <t>Jan</t>
  </si>
  <si>
    <t>Andrew Barber</t>
  </si>
  <si>
    <t>Feb</t>
  </si>
  <si>
    <t>Andy Lowe</t>
  </si>
  <si>
    <t>foc?</t>
  </si>
  <si>
    <t>March</t>
  </si>
  <si>
    <t>Bill Bacon</t>
  </si>
  <si>
    <t>?</t>
  </si>
  <si>
    <t>May</t>
  </si>
  <si>
    <t>Methodist</t>
  </si>
  <si>
    <t>Ian Workman</t>
  </si>
  <si>
    <t>Quiz sheets (cash)</t>
  </si>
  <si>
    <t>Cash Oct talk</t>
  </si>
  <si>
    <t>Rotary Club</t>
  </si>
  <si>
    <t>Walk Wilwell</t>
  </si>
  <si>
    <t>N.Glenn</t>
  </si>
  <si>
    <t>Canc</t>
  </si>
  <si>
    <t>Cash from Talk</t>
  </si>
  <si>
    <t>£90-£10 expenses</t>
  </si>
  <si>
    <t>Colin Barson</t>
  </si>
  <si>
    <t>winner</t>
  </si>
  <si>
    <t>Runner up</t>
  </si>
  <si>
    <t>Neil Pinder</t>
  </si>
  <si>
    <t>Mike Davey</t>
  </si>
  <si>
    <t>Cash from Talks</t>
  </si>
  <si>
    <t>M.Davey</t>
  </si>
  <si>
    <t>A.Barber</t>
  </si>
  <si>
    <t>Note</t>
  </si>
  <si>
    <t>made up of</t>
  </si>
  <si>
    <t>28.10 paid</t>
  </si>
  <si>
    <t>over to NWT</t>
  </si>
  <si>
    <t>Cash from talk</t>
  </si>
  <si>
    <t>mince pies</t>
  </si>
  <si>
    <t xml:space="preserve">room JFM </t>
  </si>
  <si>
    <t>room OND</t>
  </si>
  <si>
    <t>Quiz takings</t>
  </si>
  <si>
    <t>Quiz raffle</t>
  </si>
  <si>
    <t>Quiz badgers</t>
  </si>
  <si>
    <t>Note room hire covers 3 months in 16/17 year and 6 months 17/18</t>
  </si>
  <si>
    <t>Bill Bacon (cancelled)</t>
  </si>
  <si>
    <t>SURPLUS FOR YEAR</t>
  </si>
  <si>
    <t>Knitted Bumblebees</t>
  </si>
  <si>
    <t>Miscellaneous</t>
  </si>
  <si>
    <t>Notes</t>
  </si>
  <si>
    <t>Money from collecting box included in donations</t>
  </si>
  <si>
    <t>Miscellaneous comprises £191.34 paid to NWT for badgers and £34.98 for Wilwell Book</t>
  </si>
  <si>
    <t>Signed</t>
  </si>
  <si>
    <t>Treasurer</t>
  </si>
  <si>
    <t>Dated</t>
  </si>
  <si>
    <t>5th April 2018</t>
  </si>
</sst>
</file>

<file path=xl/styles.xml><?xml version="1.0" encoding="utf-8"?>
<styleSheet xmlns="http://schemas.openxmlformats.org/spreadsheetml/2006/main">
  <numFmts count="3">
    <numFmt numFmtId="164" formatCode="[$£-809]#,##0.00;[Red]&quot;-&quot;[$£-809]#,##0.00"/>
    <numFmt numFmtId="165" formatCode="&quot; £&quot;#,##0.00&quot; &quot;;&quot;-£&quot;#,##0.00&quot; &quot;;&quot; £-&quot;#&quot; &quot;;@&quot; &quot;"/>
    <numFmt numFmtId="166" formatCode="&quot;£&quot;#,##0.00"/>
  </numFmts>
  <fonts count="2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/>
      <diagonal/>
    </border>
  </borders>
  <cellStyleXfs count="2">
    <xf numFmtId="0" fontId="0" fillId="0" borderId="0"/>
    <xf numFmtId="165" fontId="22" fillId="0" borderId="0" applyBorder="0" applyProtection="0"/>
  </cellStyleXfs>
  <cellXfs count="127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0" fillId="4" borderId="0" xfId="0" applyFill="1"/>
    <xf numFmtId="0" fontId="2" fillId="0" borderId="0" xfId="0" applyFont="1"/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/>
    <xf numFmtId="164" fontId="0" fillId="0" borderId="0" xfId="0" applyNumberFormat="1"/>
    <xf numFmtId="2" fontId="6" fillId="0" borderId="0" xfId="0" applyNumberFormat="1" applyFont="1"/>
    <xf numFmtId="0" fontId="1" fillId="5" borderId="0" xfId="0" applyFont="1" applyFill="1"/>
    <xf numFmtId="2" fontId="1" fillId="5" borderId="0" xfId="0" applyNumberFormat="1" applyFont="1" applyFill="1"/>
    <xf numFmtId="2" fontId="7" fillId="5" borderId="0" xfId="0" applyNumberFormat="1" applyFont="1" applyFill="1"/>
    <xf numFmtId="164" fontId="1" fillId="5" borderId="0" xfId="0" applyNumberFormat="1" applyFont="1" applyFill="1"/>
    <xf numFmtId="2" fontId="2" fillId="5" borderId="0" xfId="0" applyNumberFormat="1" applyFont="1" applyFill="1"/>
    <xf numFmtId="0" fontId="8" fillId="0" borderId="0" xfId="1" applyNumberFormat="1" applyFont="1" applyFill="1" applyAlignment="1" applyProtection="1"/>
    <xf numFmtId="0" fontId="6" fillId="0" borderId="0" xfId="0" applyNumberFormat="1" applyFont="1"/>
    <xf numFmtId="165" fontId="9" fillId="0" borderId="0" xfId="0" applyNumberFormat="1" applyFont="1"/>
    <xf numFmtId="2" fontId="0" fillId="0" borderId="0" xfId="0" applyNumberFormat="1"/>
    <xf numFmtId="165" fontId="6" fillId="0" borderId="0" xfId="0" applyNumberFormat="1" applyFont="1"/>
    <xf numFmtId="166" fontId="6" fillId="0" borderId="0" xfId="1" applyNumberFormat="1" applyFont="1" applyFill="1" applyAlignment="1" applyProtection="1"/>
    <xf numFmtId="0" fontId="0" fillId="6" borderId="0" xfId="0" applyFill="1"/>
    <xf numFmtId="165" fontId="6" fillId="0" borderId="0" xfId="1" applyFont="1" applyFill="1" applyAlignment="1" applyProtection="1"/>
    <xf numFmtId="165" fontId="5" fillId="0" borderId="0" xfId="1" applyFont="1" applyFill="1" applyAlignment="1" applyProtection="1"/>
    <xf numFmtId="2" fontId="0" fillId="3" borderId="0" xfId="0" applyNumberFormat="1" applyFill="1"/>
    <xf numFmtId="0" fontId="2" fillId="0" borderId="1" xfId="0" applyFont="1" applyBorder="1"/>
    <xf numFmtId="2" fontId="0" fillId="0" borderId="2" xfId="0" applyNumberFormat="1" applyBorder="1"/>
    <xf numFmtId="2" fontId="2" fillId="3" borderId="0" xfId="0" applyNumberFormat="1" applyFont="1" applyFill="1"/>
    <xf numFmtId="2" fontId="1" fillId="3" borderId="0" xfId="0" applyNumberFormat="1" applyFont="1" applyFill="1"/>
    <xf numFmtId="0" fontId="2" fillId="0" borderId="3" xfId="0" applyFont="1" applyBorder="1"/>
    <xf numFmtId="2" fontId="2" fillId="0" borderId="4" xfId="1" applyNumberFormat="1" applyFont="1" applyFill="1" applyBorder="1" applyAlignment="1" applyProtection="1"/>
    <xf numFmtId="165" fontId="2" fillId="0" borderId="0" xfId="0" applyNumberFormat="1" applyFont="1"/>
    <xf numFmtId="0" fontId="6" fillId="0" borderId="3" xfId="0" applyFont="1" applyBorder="1"/>
    <xf numFmtId="2" fontId="6" fillId="0" borderId="4" xfId="1" applyNumberFormat="1" applyFont="1" applyFill="1" applyBorder="1" applyAlignment="1" applyProtection="1"/>
    <xf numFmtId="165" fontId="0" fillId="0" borderId="0" xfId="0" applyNumberFormat="1"/>
    <xf numFmtId="14" fontId="2" fillId="0" borderId="3" xfId="0" applyNumberFormat="1" applyFont="1" applyBorder="1" applyAlignment="1">
      <alignment horizontal="left"/>
    </xf>
    <xf numFmtId="2" fontId="0" fillId="0" borderId="4" xfId="0" applyNumberFormat="1" applyBorder="1"/>
    <xf numFmtId="0" fontId="0" fillId="0" borderId="5" xfId="0" applyBorder="1"/>
    <xf numFmtId="2" fontId="0" fillId="0" borderId="6" xfId="0" applyNumberFormat="1" applyBorder="1"/>
    <xf numFmtId="2" fontId="0" fillId="0" borderId="0" xfId="0" applyNumberFormat="1" applyFill="1"/>
    <xf numFmtId="0" fontId="0" fillId="0" borderId="0" xfId="0" applyFill="1"/>
    <xf numFmtId="2" fontId="10" fillId="0" borderId="0" xfId="0" applyNumberFormat="1" applyFont="1"/>
    <xf numFmtId="0" fontId="10" fillId="0" borderId="0" xfId="0" applyFont="1"/>
    <xf numFmtId="0" fontId="6" fillId="0" borderId="0" xfId="0" applyFont="1" applyFill="1"/>
    <xf numFmtId="0" fontId="1" fillId="0" borderId="7" xfId="0" applyFont="1" applyBorder="1"/>
    <xf numFmtId="2" fontId="1" fillId="0" borderId="7" xfId="0" applyNumberFormat="1" applyFont="1" applyBorder="1"/>
    <xf numFmtId="0" fontId="12" fillId="0" borderId="0" xfId="0" applyFont="1"/>
    <xf numFmtId="0" fontId="13" fillId="0" borderId="0" xfId="0" applyFont="1"/>
    <xf numFmtId="0" fontId="14" fillId="6" borderId="0" xfId="0" applyFont="1" applyFill="1"/>
    <xf numFmtId="0" fontId="14" fillId="7" borderId="0" xfId="0" applyFont="1" applyFill="1"/>
    <xf numFmtId="0" fontId="14" fillId="8" borderId="0" xfId="0" applyFont="1" applyFill="1"/>
    <xf numFmtId="2" fontId="15" fillId="0" borderId="0" xfId="0" applyNumberFormat="1" applyFont="1"/>
    <xf numFmtId="2" fontId="16" fillId="6" borderId="0" xfId="0" applyNumberFormat="1" applyFont="1" applyFill="1"/>
    <xf numFmtId="2" fontId="16" fillId="7" borderId="0" xfId="0" applyNumberFormat="1" applyFont="1" applyFill="1"/>
    <xf numFmtId="2" fontId="16" fillId="8" borderId="0" xfId="0" applyNumberFormat="1" applyFont="1" applyFill="1"/>
    <xf numFmtId="2" fontId="17" fillId="0" borderId="0" xfId="0" applyNumberFormat="1" applyFont="1"/>
    <xf numFmtId="0" fontId="17" fillId="0" borderId="0" xfId="0" applyFont="1"/>
    <xf numFmtId="2" fontId="12" fillId="0" borderId="0" xfId="0" applyNumberFormat="1" applyFont="1"/>
    <xf numFmtId="0" fontId="18" fillId="0" borderId="0" xfId="0" applyFont="1"/>
    <xf numFmtId="2" fontId="13" fillId="0" borderId="0" xfId="0" applyNumberFormat="1" applyFont="1"/>
    <xf numFmtId="2" fontId="18" fillId="0" borderId="0" xfId="0" applyNumberFormat="1" applyFont="1"/>
    <xf numFmtId="0" fontId="18" fillId="0" borderId="0" xfId="0" applyFont="1" applyFill="1"/>
    <xf numFmtId="2" fontId="18" fillId="0" borderId="0" xfId="0" applyNumberFormat="1" applyFont="1" applyFill="1"/>
    <xf numFmtId="2" fontId="0" fillId="4" borderId="0" xfId="0" applyNumberFormat="1" applyFill="1"/>
    <xf numFmtId="0" fontId="1" fillId="0" borderId="0" xfId="0" applyFont="1"/>
    <xf numFmtId="2" fontId="1" fillId="0" borderId="0" xfId="0" applyNumberFormat="1" applyFont="1"/>
    <xf numFmtId="0" fontId="1" fillId="0" borderId="0" xfId="0" applyFont="1" applyFill="1"/>
    <xf numFmtId="0" fontId="0" fillId="0" borderId="0" xfId="0" applyFont="1"/>
    <xf numFmtId="16" fontId="0" fillId="0" borderId="0" xfId="0" applyNumberFormat="1"/>
    <xf numFmtId="17" fontId="0" fillId="0" borderId="0" xfId="0" applyNumberFormat="1" applyFill="1"/>
    <xf numFmtId="2" fontId="1" fillId="4" borderId="0" xfId="0" applyNumberFormat="1" applyFont="1" applyFill="1"/>
    <xf numFmtId="2" fontId="0" fillId="0" borderId="0" xfId="0" applyNumberFormat="1" applyFill="1" applyAlignment="1">
      <alignment horizontal="right"/>
    </xf>
    <xf numFmtId="2" fontId="0" fillId="5" borderId="0" xfId="0" applyNumberFormat="1" applyFill="1"/>
    <xf numFmtId="0" fontId="0" fillId="9" borderId="0" xfId="0" applyFill="1"/>
    <xf numFmtId="2" fontId="0" fillId="9" borderId="0" xfId="0" applyNumberFormat="1" applyFill="1"/>
    <xf numFmtId="0" fontId="12" fillId="0" borderId="0" xfId="0" applyFont="1" applyFill="1"/>
    <xf numFmtId="2" fontId="17" fillId="0" borderId="0" xfId="0" applyNumberFormat="1" applyFont="1" applyFill="1"/>
    <xf numFmtId="2" fontId="12" fillId="0" borderId="0" xfId="0" applyNumberFormat="1" applyFont="1" applyFill="1"/>
    <xf numFmtId="2" fontId="19" fillId="0" borderId="0" xfId="0" applyNumberFormat="1" applyFont="1" applyFill="1"/>
    <xf numFmtId="0" fontId="12" fillId="10" borderId="0" xfId="0" applyFont="1" applyFill="1" applyAlignment="1">
      <alignment horizontal="center"/>
    </xf>
    <xf numFmtId="0" fontId="0" fillId="10" borderId="0" xfId="0" applyFill="1"/>
    <xf numFmtId="2" fontId="0" fillId="10" borderId="0" xfId="0" applyNumberFormat="1" applyFill="1"/>
    <xf numFmtId="0" fontId="0" fillId="0" borderId="0" xfId="0" applyNumberFormat="1"/>
    <xf numFmtId="0" fontId="0" fillId="2" borderId="0" xfId="0" applyNumberFormat="1" applyFill="1"/>
    <xf numFmtId="0" fontId="1" fillId="2" borderId="0" xfId="0" applyNumberFormat="1" applyFont="1" applyFill="1"/>
    <xf numFmtId="2" fontId="1" fillId="10" borderId="0" xfId="0" applyNumberFormat="1" applyFont="1" applyFill="1"/>
    <xf numFmtId="2" fontId="12" fillId="10" borderId="0" xfId="0" applyNumberFormat="1" applyFont="1" applyFill="1"/>
    <xf numFmtId="0" fontId="0" fillId="5" borderId="0" xfId="0" applyFill="1"/>
    <xf numFmtId="0" fontId="18" fillId="5" borderId="0" xfId="0" applyFont="1" applyFill="1"/>
    <xf numFmtId="0" fontId="19" fillId="10" borderId="0" xfId="0" applyFont="1" applyFill="1"/>
    <xf numFmtId="2" fontId="18" fillId="5" borderId="0" xfId="0" applyNumberFormat="1" applyFont="1" applyFill="1"/>
    <xf numFmtId="0" fontId="0" fillId="3" borderId="0" xfId="0" applyNumberFormat="1" applyFill="1"/>
    <xf numFmtId="0" fontId="4" fillId="2" borderId="0" xfId="0" applyFont="1" applyFill="1" applyAlignment="1">
      <alignment horizontal="center"/>
    </xf>
    <xf numFmtId="2" fontId="11" fillId="2" borderId="0" xfId="0" applyNumberFormat="1" applyFont="1" applyFill="1"/>
    <xf numFmtId="0" fontId="3" fillId="11" borderId="0" xfId="0" applyFont="1" applyFill="1" applyAlignment="1">
      <alignment horizontal="center"/>
    </xf>
    <xf numFmtId="2" fontId="0" fillId="11" borderId="0" xfId="0" applyNumberFormat="1" applyFill="1"/>
    <xf numFmtId="2" fontId="1" fillId="11" borderId="0" xfId="0" applyNumberFormat="1" applyFont="1" applyFill="1"/>
    <xf numFmtId="0" fontId="17" fillId="4" borderId="0" xfId="0" applyFont="1" applyFill="1"/>
    <xf numFmtId="2" fontId="12" fillId="4" borderId="0" xfId="0" applyNumberFormat="1" applyFont="1" applyFill="1"/>
    <xf numFmtId="2" fontId="17" fillId="4" borderId="0" xfId="0" applyNumberFormat="1" applyFont="1" applyFill="1"/>
    <xf numFmtId="0" fontId="0" fillId="3" borderId="0" xfId="0" applyFont="1" applyFill="1"/>
    <xf numFmtId="0" fontId="1" fillId="12" borderId="0" xfId="0" applyFont="1" applyFill="1"/>
    <xf numFmtId="0" fontId="0" fillId="12" borderId="0" xfId="0" applyFill="1"/>
    <xf numFmtId="0" fontId="1" fillId="4" borderId="0" xfId="0" applyFont="1" applyFill="1"/>
    <xf numFmtId="16" fontId="0" fillId="0" borderId="0" xfId="0" applyNumberFormat="1" applyFont="1"/>
    <xf numFmtId="0" fontId="17" fillId="6" borderId="0" xfId="0" applyFont="1" applyFill="1"/>
    <xf numFmtId="0" fontId="12" fillId="6" borderId="0" xfId="0" applyFont="1" applyFill="1"/>
    <xf numFmtId="0" fontId="18" fillId="6" borderId="0" xfId="0" applyFont="1" applyFill="1"/>
    <xf numFmtId="2" fontId="0" fillId="6" borderId="0" xfId="0" applyNumberFormat="1" applyFill="1"/>
    <xf numFmtId="2" fontId="6" fillId="0" borderId="0" xfId="0" applyNumberFormat="1" applyFont="1" applyFill="1"/>
    <xf numFmtId="0" fontId="1" fillId="6" borderId="0" xfId="0" applyFont="1" applyFill="1"/>
    <xf numFmtId="2" fontId="1" fillId="6" borderId="0" xfId="0" applyNumberFormat="1" applyFont="1" applyFill="1"/>
    <xf numFmtId="166" fontId="0" fillId="0" borderId="0" xfId="0" applyNumberFormat="1" applyFill="1"/>
    <xf numFmtId="0" fontId="0" fillId="0" borderId="0" xfId="0" applyBorder="1"/>
    <xf numFmtId="2" fontId="0" fillId="0" borderId="0" xfId="0" applyNumberFormat="1" applyBorder="1"/>
    <xf numFmtId="2" fontId="1" fillId="0" borderId="0" xfId="0" applyNumberFormat="1" applyFont="1" applyFill="1"/>
    <xf numFmtId="0" fontId="21" fillId="13" borderId="0" xfId="0" applyFont="1" applyFill="1" applyBorder="1"/>
    <xf numFmtId="2" fontId="21" fillId="13" borderId="0" xfId="0" applyNumberFormat="1" applyFont="1" applyFill="1" applyBorder="1"/>
    <xf numFmtId="2" fontId="21" fillId="13" borderId="0" xfId="0" applyNumberFormat="1" applyFont="1" applyFill="1"/>
    <xf numFmtId="2" fontId="20" fillId="13" borderId="0" xfId="0" applyNumberFormat="1" applyFont="1" applyFill="1"/>
    <xf numFmtId="0" fontId="0" fillId="0" borderId="8" xfId="0" applyBorder="1"/>
    <xf numFmtId="0" fontId="1" fillId="0" borderId="9" xfId="0" applyFont="1" applyBorder="1" applyAlignment="1"/>
    <xf numFmtId="0" fontId="1" fillId="0" borderId="0" xfId="0" applyFont="1" applyAlignment="1"/>
    <xf numFmtId="0" fontId="0" fillId="0" borderId="9" xfId="0" applyBorder="1" applyAlignment="1"/>
    <xf numFmtId="0" fontId="0" fillId="0" borderId="0" xfId="0" applyFont="1" applyAlignment="1"/>
  </cellXfs>
  <cellStyles count="2">
    <cellStyle name="Excel_BuiltIn_Currency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0</xdr:rowOff>
    </xdr:from>
    <xdr:to>
      <xdr:col>2</xdr:col>
      <xdr:colOff>409575</xdr:colOff>
      <xdr:row>56</xdr:row>
      <xdr:rowOff>85725</xdr:rowOff>
    </xdr:to>
    <xdr:pic>
      <xdr:nvPicPr>
        <xdr:cNvPr id="1025" name="Picture 1" descr="Signature 2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782175"/>
          <a:ext cx="29146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workbookViewId="0">
      <selection activeCell="B30" sqref="B30"/>
    </sheetView>
  </sheetViews>
  <sheetFormatPr defaultRowHeight="15"/>
  <cols>
    <col min="1" max="1" width="9.42578125" customWidth="1"/>
    <col min="2" max="2" width="18" customWidth="1"/>
    <col min="3" max="3" width="10.85546875" customWidth="1"/>
    <col min="4" max="4" width="10.140625" customWidth="1"/>
    <col min="5" max="5" width="9.140625" style="84"/>
    <col min="6" max="6" width="4.28515625" customWidth="1"/>
    <col min="7" max="7" width="6.28515625" style="84" customWidth="1"/>
    <col min="8" max="8" width="3.42578125" customWidth="1"/>
    <col min="17" max="17" width="10.85546875" customWidth="1"/>
    <col min="18" max="18" width="15.28515625" customWidth="1"/>
  </cols>
  <sheetData>
    <row r="1" spans="1:18">
      <c r="A1" s="1" t="s">
        <v>0</v>
      </c>
      <c r="B1" s="2"/>
      <c r="C1" s="2"/>
      <c r="D1" s="2"/>
      <c r="E1" s="85"/>
      <c r="F1" s="2"/>
      <c r="G1" s="85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1" t="s">
        <v>17</v>
      </c>
      <c r="B2" s="1"/>
      <c r="C2" s="2"/>
      <c r="D2" s="2"/>
      <c r="E2" s="85"/>
      <c r="F2" s="2"/>
      <c r="G2" s="85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85"/>
      <c r="F3" s="2"/>
      <c r="G3" s="85"/>
      <c r="H3" s="2"/>
      <c r="I3" s="2"/>
      <c r="J3" s="2"/>
      <c r="K3" s="2"/>
      <c r="L3" s="1" t="s">
        <v>1</v>
      </c>
      <c r="M3" s="1" t="s">
        <v>1</v>
      </c>
      <c r="N3" s="1" t="s">
        <v>23</v>
      </c>
      <c r="O3" s="1" t="s">
        <v>2</v>
      </c>
      <c r="P3" s="1" t="s">
        <v>130</v>
      </c>
      <c r="Q3" s="2"/>
      <c r="R3" s="2"/>
    </row>
    <row r="4" spans="1:18">
      <c r="A4" s="1" t="s">
        <v>3</v>
      </c>
      <c r="B4" s="1" t="s">
        <v>4</v>
      </c>
      <c r="C4" s="1" t="s">
        <v>5</v>
      </c>
      <c r="D4" s="1" t="s">
        <v>6</v>
      </c>
      <c r="E4" s="86" t="s">
        <v>7</v>
      </c>
      <c r="F4" s="1"/>
      <c r="G4" s="86" t="s">
        <v>8</v>
      </c>
      <c r="H4" s="1"/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31</v>
      </c>
      <c r="O4" s="1" t="s">
        <v>15</v>
      </c>
      <c r="P4" s="1" t="s">
        <v>131</v>
      </c>
      <c r="Q4" s="1" t="s">
        <v>16</v>
      </c>
      <c r="R4" s="2" t="s">
        <v>4</v>
      </c>
    </row>
    <row r="5" spans="1:18">
      <c r="A5" s="70">
        <v>42864</v>
      </c>
      <c r="B5" t="s">
        <v>113</v>
      </c>
      <c r="C5" s="20">
        <v>24.6</v>
      </c>
      <c r="D5" s="20">
        <v>24.6</v>
      </c>
      <c r="E5" s="70">
        <v>42864</v>
      </c>
      <c r="F5" s="20" t="s">
        <v>20</v>
      </c>
      <c r="G5" s="84">
        <v>96</v>
      </c>
      <c r="H5" s="20"/>
      <c r="I5" s="20"/>
      <c r="J5" s="20"/>
      <c r="K5" s="20"/>
      <c r="L5" s="20"/>
      <c r="M5" s="20"/>
      <c r="N5" s="20">
        <v>24.6</v>
      </c>
      <c r="O5" s="20"/>
      <c r="P5" s="20"/>
      <c r="Q5" s="20"/>
      <c r="R5" t="s">
        <v>114</v>
      </c>
    </row>
    <row r="6" spans="1:18">
      <c r="A6" s="70">
        <v>42875</v>
      </c>
      <c r="B6" t="s">
        <v>14</v>
      </c>
      <c r="C6" s="20">
        <v>1109.3800000000001</v>
      </c>
      <c r="D6" s="20">
        <v>1109.3800000000001</v>
      </c>
      <c r="E6" s="70">
        <v>42878</v>
      </c>
      <c r="F6" s="20" t="s">
        <v>20</v>
      </c>
      <c r="G6" s="84">
        <v>96</v>
      </c>
      <c r="H6" s="20"/>
      <c r="I6" s="20"/>
      <c r="J6" s="20"/>
      <c r="K6" s="20"/>
      <c r="L6" s="20"/>
      <c r="M6" s="20"/>
      <c r="N6" s="20">
        <v>1109.3800000000001</v>
      </c>
      <c r="O6" s="20"/>
      <c r="P6" s="20"/>
      <c r="Q6" s="20"/>
    </row>
    <row r="7" spans="1:18">
      <c r="A7" s="70">
        <v>42878</v>
      </c>
      <c r="B7" t="s">
        <v>120</v>
      </c>
      <c r="C7" s="20">
        <v>200</v>
      </c>
      <c r="D7" s="20">
        <v>200</v>
      </c>
      <c r="E7" s="70">
        <v>42878</v>
      </c>
      <c r="F7" s="20" t="s">
        <v>20</v>
      </c>
      <c r="G7" s="84">
        <v>96</v>
      </c>
      <c r="H7" s="20"/>
      <c r="I7" s="20"/>
      <c r="J7" s="20"/>
      <c r="K7" s="20"/>
      <c r="L7" s="20"/>
      <c r="M7" s="20"/>
      <c r="N7" s="20">
        <v>200</v>
      </c>
      <c r="O7" s="20"/>
      <c r="P7" s="20"/>
      <c r="Q7" s="20"/>
    </row>
    <row r="8" spans="1:18">
      <c r="A8" s="70">
        <v>42884</v>
      </c>
      <c r="B8" t="s">
        <v>121</v>
      </c>
      <c r="C8" s="20">
        <v>30</v>
      </c>
      <c r="D8" s="20">
        <v>30</v>
      </c>
      <c r="E8" s="70">
        <v>42891</v>
      </c>
      <c r="F8" s="20" t="s">
        <v>20</v>
      </c>
      <c r="G8" s="84">
        <v>97</v>
      </c>
      <c r="H8" s="20"/>
      <c r="I8" s="20"/>
      <c r="J8" s="20"/>
      <c r="K8" s="20"/>
      <c r="L8" s="20"/>
      <c r="M8" s="20"/>
      <c r="N8" s="20">
        <v>30</v>
      </c>
      <c r="O8" s="20"/>
      <c r="P8" s="20"/>
      <c r="Q8" s="20"/>
    </row>
    <row r="9" spans="1:18">
      <c r="A9" s="70">
        <v>42898</v>
      </c>
      <c r="B9" t="s">
        <v>126</v>
      </c>
      <c r="C9" s="20">
        <v>86.6</v>
      </c>
      <c r="D9" s="20">
        <v>86.6</v>
      </c>
      <c r="E9" s="70">
        <v>42899</v>
      </c>
      <c r="F9" s="20" t="s">
        <v>20</v>
      </c>
      <c r="G9" s="84">
        <v>97</v>
      </c>
      <c r="H9" s="20"/>
      <c r="I9" s="20"/>
      <c r="J9" s="20"/>
      <c r="K9" s="20"/>
      <c r="L9" s="20"/>
      <c r="M9" s="20"/>
      <c r="N9" s="20">
        <v>86.6</v>
      </c>
      <c r="O9" s="20"/>
      <c r="P9" s="20"/>
      <c r="Q9" s="20"/>
    </row>
    <row r="10" spans="1:18">
      <c r="A10" s="70">
        <v>42905</v>
      </c>
      <c r="B10" t="s">
        <v>129</v>
      </c>
      <c r="C10" s="20">
        <v>152.96</v>
      </c>
      <c r="D10" s="20">
        <v>157.96</v>
      </c>
      <c r="E10" s="70">
        <v>42905</v>
      </c>
      <c r="F10" s="20" t="s">
        <v>20</v>
      </c>
      <c r="G10" s="84">
        <v>97</v>
      </c>
      <c r="H10" s="20"/>
      <c r="I10" s="20">
        <v>15</v>
      </c>
      <c r="J10" s="20"/>
      <c r="K10" s="20"/>
      <c r="L10" s="20"/>
      <c r="M10" s="20"/>
      <c r="N10" s="20">
        <v>3</v>
      </c>
      <c r="O10" s="20">
        <v>28.1</v>
      </c>
      <c r="P10" s="20">
        <v>106.86</v>
      </c>
      <c r="Q10" s="20"/>
      <c r="R10" t="s">
        <v>132</v>
      </c>
    </row>
    <row r="11" spans="1:18">
      <c r="B11" t="s">
        <v>139</v>
      </c>
      <c r="C11" s="20">
        <v>135.03</v>
      </c>
      <c r="D11" s="20">
        <v>135.03</v>
      </c>
      <c r="E11" s="70">
        <v>42922</v>
      </c>
      <c r="F11" s="20" t="s">
        <v>20</v>
      </c>
      <c r="G11" s="84">
        <v>98</v>
      </c>
      <c r="H11" s="20"/>
      <c r="I11" s="20"/>
      <c r="J11" s="20"/>
      <c r="K11" s="20"/>
      <c r="L11" s="20"/>
      <c r="M11" s="20"/>
      <c r="N11" s="20">
        <v>135.03</v>
      </c>
      <c r="O11" s="20"/>
      <c r="P11" s="20"/>
      <c r="Q11" s="20"/>
      <c r="R11" t="s">
        <v>140</v>
      </c>
    </row>
    <row r="12" spans="1:18">
      <c r="A12" s="70">
        <v>42960</v>
      </c>
      <c r="B12" t="s">
        <v>141</v>
      </c>
      <c r="C12" s="20">
        <v>51.26</v>
      </c>
      <c r="D12" s="20">
        <v>51.26</v>
      </c>
      <c r="E12" s="70">
        <v>42961</v>
      </c>
      <c r="F12" s="20" t="s">
        <v>20</v>
      </c>
      <c r="G12" s="84">
        <v>99</v>
      </c>
      <c r="H12" s="20"/>
      <c r="I12" s="20"/>
      <c r="J12" s="20"/>
      <c r="K12" s="20"/>
      <c r="L12" s="20"/>
      <c r="M12" s="20">
        <v>12</v>
      </c>
      <c r="N12" s="20"/>
      <c r="O12" s="20"/>
      <c r="P12" s="20">
        <v>39.26</v>
      </c>
      <c r="Q12" s="20"/>
    </row>
    <row r="13" spans="1:18">
      <c r="A13" s="70">
        <v>42971</v>
      </c>
      <c r="B13" t="s">
        <v>142</v>
      </c>
      <c r="C13" s="20">
        <v>70.5</v>
      </c>
      <c r="D13" s="20"/>
      <c r="F13" s="20"/>
      <c r="H13" s="20"/>
      <c r="I13" s="20"/>
      <c r="J13" s="20"/>
      <c r="K13" s="20"/>
      <c r="L13" s="20"/>
      <c r="M13" s="20">
        <v>1</v>
      </c>
      <c r="N13" s="20"/>
      <c r="O13" s="20">
        <v>4</v>
      </c>
      <c r="P13" s="20">
        <v>65.5</v>
      </c>
      <c r="Q13" s="20"/>
    </row>
    <row r="14" spans="1:18">
      <c r="B14" t="s">
        <v>143</v>
      </c>
      <c r="C14" s="20">
        <v>100</v>
      </c>
      <c r="D14" s="20"/>
      <c r="F14" s="20"/>
      <c r="H14" s="20"/>
      <c r="I14" s="20">
        <v>100</v>
      </c>
      <c r="J14" s="20"/>
      <c r="K14" s="20"/>
      <c r="L14" s="20"/>
      <c r="M14" s="20"/>
      <c r="N14" s="20"/>
      <c r="O14" s="20"/>
      <c r="P14" s="20"/>
      <c r="Q14" s="20"/>
    </row>
    <row r="15" spans="1:18">
      <c r="B15" t="s">
        <v>144</v>
      </c>
      <c r="C15" s="20">
        <v>15</v>
      </c>
      <c r="D15" s="20">
        <f>SUM(C13:C15)</f>
        <v>185.5</v>
      </c>
      <c r="E15" s="70">
        <v>42972</v>
      </c>
      <c r="F15" s="20" t="s">
        <v>20</v>
      </c>
      <c r="G15" s="84">
        <v>99</v>
      </c>
      <c r="H15" s="20"/>
      <c r="I15" s="20">
        <v>15</v>
      </c>
      <c r="J15" s="20"/>
      <c r="K15" s="20"/>
      <c r="L15" s="20"/>
      <c r="M15" s="20"/>
      <c r="N15" s="20"/>
      <c r="O15" s="20"/>
      <c r="P15" s="20"/>
      <c r="Q15" s="20"/>
    </row>
    <row r="16" spans="1:18">
      <c r="A16" s="70">
        <v>42992</v>
      </c>
      <c r="B16" t="s">
        <v>163</v>
      </c>
      <c r="C16" s="20">
        <v>6</v>
      </c>
      <c r="D16" s="20">
        <v>6</v>
      </c>
      <c r="E16" s="70">
        <v>43004</v>
      </c>
      <c r="F16" s="20" t="s">
        <v>20</v>
      </c>
      <c r="G16" s="84">
        <v>100</v>
      </c>
      <c r="H16" s="20"/>
      <c r="I16" s="20"/>
      <c r="J16" s="20"/>
      <c r="K16" s="20"/>
      <c r="L16" s="20"/>
      <c r="M16" s="20">
        <v>6</v>
      </c>
      <c r="N16" s="20"/>
      <c r="O16" s="20"/>
      <c r="P16" s="20"/>
      <c r="Q16" s="20"/>
    </row>
    <row r="17" spans="1:18">
      <c r="A17" s="70">
        <v>43015</v>
      </c>
      <c r="B17" t="s">
        <v>164</v>
      </c>
      <c r="C17" s="20">
        <v>63</v>
      </c>
      <c r="D17" s="20"/>
      <c r="F17" s="20"/>
      <c r="H17" s="20"/>
      <c r="I17" s="20"/>
      <c r="J17" s="20"/>
      <c r="K17" s="20">
        <v>63</v>
      </c>
      <c r="L17" s="20"/>
      <c r="M17" s="20"/>
      <c r="N17" s="20"/>
      <c r="O17" s="20"/>
      <c r="P17" s="20"/>
      <c r="Q17" s="20"/>
    </row>
    <row r="18" spans="1:18">
      <c r="B18" t="s">
        <v>165</v>
      </c>
      <c r="C18" s="20">
        <v>25</v>
      </c>
      <c r="D18" s="20">
        <v>88</v>
      </c>
      <c r="E18" s="70">
        <v>43017</v>
      </c>
      <c r="F18" s="20" t="s">
        <v>20</v>
      </c>
      <c r="G18" s="84">
        <v>101</v>
      </c>
      <c r="H18" s="20"/>
      <c r="I18" s="20">
        <v>25</v>
      </c>
      <c r="J18" s="20"/>
      <c r="K18" s="20"/>
      <c r="L18" s="20"/>
      <c r="M18" s="20"/>
      <c r="N18" s="20"/>
      <c r="O18" s="20"/>
      <c r="P18" s="20"/>
      <c r="Q18" s="20"/>
      <c r="R18" t="s">
        <v>166</v>
      </c>
    </row>
    <row r="19" spans="1:18">
      <c r="A19" s="70">
        <v>43046</v>
      </c>
      <c r="B19" t="s">
        <v>169</v>
      </c>
      <c r="C19" s="20">
        <v>80</v>
      </c>
      <c r="D19" s="20">
        <v>80</v>
      </c>
      <c r="E19" s="70">
        <v>43047</v>
      </c>
      <c r="F19" s="20" t="s">
        <v>20</v>
      </c>
      <c r="G19" s="84">
        <v>102</v>
      </c>
      <c r="H19" s="20"/>
      <c r="I19" s="20"/>
      <c r="J19" s="20"/>
      <c r="K19" s="20">
        <v>80</v>
      </c>
      <c r="L19" s="20"/>
      <c r="M19" s="20"/>
      <c r="N19" s="20"/>
      <c r="O19" s="20"/>
      <c r="P19" s="20"/>
      <c r="Q19" s="20"/>
      <c r="R19" t="s">
        <v>170</v>
      </c>
    </row>
    <row r="20" spans="1:18">
      <c r="A20" s="70">
        <v>43126</v>
      </c>
      <c r="B20" t="s">
        <v>176</v>
      </c>
      <c r="C20" s="20">
        <v>61</v>
      </c>
      <c r="D20" s="20">
        <v>61</v>
      </c>
      <c r="E20" s="70">
        <v>43126</v>
      </c>
      <c r="F20" s="20" t="s">
        <v>20</v>
      </c>
      <c r="G20" s="84">
        <v>104</v>
      </c>
      <c r="H20" s="20"/>
      <c r="I20" s="20"/>
      <c r="J20" s="20"/>
      <c r="K20" s="20">
        <v>61</v>
      </c>
      <c r="L20" s="20"/>
      <c r="M20" s="20"/>
      <c r="N20" s="20"/>
      <c r="O20" s="20"/>
      <c r="P20" s="20"/>
      <c r="Q20" s="20"/>
    </row>
    <row r="21" spans="1:18">
      <c r="A21" s="70">
        <v>43137</v>
      </c>
      <c r="B21" t="s">
        <v>183</v>
      </c>
      <c r="C21" s="20">
        <v>15</v>
      </c>
      <c r="D21" s="20">
        <v>15</v>
      </c>
      <c r="E21" s="70">
        <v>43139</v>
      </c>
      <c r="F21" s="20" t="s">
        <v>20</v>
      </c>
      <c r="G21" s="84">
        <v>105</v>
      </c>
      <c r="H21" s="20"/>
      <c r="I21" s="20"/>
      <c r="J21" s="20"/>
      <c r="K21" s="20">
        <v>15</v>
      </c>
      <c r="L21" s="20"/>
      <c r="M21" s="20"/>
      <c r="N21" s="20"/>
      <c r="O21" s="20"/>
      <c r="P21" s="20"/>
      <c r="Q21" s="20"/>
    </row>
    <row r="22" spans="1:18">
      <c r="A22" s="70">
        <v>43143</v>
      </c>
      <c r="B22" t="s">
        <v>187</v>
      </c>
      <c r="C22" s="20">
        <v>257.5</v>
      </c>
      <c r="D22" s="20"/>
      <c r="E22" s="70"/>
      <c r="F22" s="20"/>
      <c r="H22" s="20"/>
      <c r="I22" s="20"/>
      <c r="J22" s="20"/>
      <c r="K22" s="20"/>
      <c r="L22" s="20">
        <v>257.5</v>
      </c>
      <c r="M22" s="20"/>
      <c r="N22" s="20"/>
      <c r="O22" s="20"/>
      <c r="P22" s="20"/>
      <c r="Q22" s="20"/>
    </row>
    <row r="23" spans="1:18">
      <c r="A23" s="70"/>
      <c r="B23" t="s">
        <v>188</v>
      </c>
      <c r="C23" s="20">
        <v>134</v>
      </c>
      <c r="D23" s="20"/>
      <c r="E23" s="70"/>
      <c r="F23" s="20"/>
      <c r="H23" s="20"/>
      <c r="I23" s="20"/>
      <c r="J23" s="20"/>
      <c r="K23" s="20"/>
      <c r="L23" s="20">
        <v>134</v>
      </c>
      <c r="M23" s="20"/>
      <c r="N23" s="20"/>
      <c r="O23" s="20">
        <v>26.3</v>
      </c>
      <c r="P23" s="20"/>
      <c r="Q23" s="20"/>
    </row>
    <row r="24" spans="1:18">
      <c r="B24" t="s">
        <v>189</v>
      </c>
      <c r="C24" s="20">
        <v>26.3</v>
      </c>
      <c r="D24" s="20">
        <f>SUM(C22:C24)</f>
        <v>417.8</v>
      </c>
      <c r="E24" s="70">
        <v>43143</v>
      </c>
      <c r="F24" s="20" t="s">
        <v>20</v>
      </c>
      <c r="G24" s="84">
        <v>105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8">
      <c r="C25" s="20"/>
      <c r="D25" s="20"/>
      <c r="F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8">
      <c r="C26" s="20"/>
      <c r="D26" s="20"/>
      <c r="F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8">
      <c r="C27" s="20"/>
      <c r="D27" s="20"/>
      <c r="F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8">
      <c r="A28" s="4"/>
      <c r="B28" s="4"/>
      <c r="C28" s="26">
        <f>SUM(C5:C27)</f>
        <v>2643.13</v>
      </c>
      <c r="D28" s="26"/>
      <c r="E28" s="93"/>
      <c r="F28" s="26"/>
      <c r="G28" s="93"/>
      <c r="H28" s="26"/>
      <c r="I28" s="26">
        <f t="shared" ref="I28:Q28" si="0">SUM(I5:I27)</f>
        <v>155</v>
      </c>
      <c r="J28" s="26">
        <f t="shared" si="0"/>
        <v>0</v>
      </c>
      <c r="K28" s="26">
        <f t="shared" si="0"/>
        <v>219</v>
      </c>
      <c r="L28" s="26">
        <f t="shared" si="0"/>
        <v>391.5</v>
      </c>
      <c r="M28" s="26">
        <f t="shared" si="0"/>
        <v>19</v>
      </c>
      <c r="N28" s="26">
        <f t="shared" si="0"/>
        <v>1588.61</v>
      </c>
      <c r="O28" s="26">
        <f t="shared" si="0"/>
        <v>58.400000000000006</v>
      </c>
      <c r="P28" s="26">
        <f t="shared" si="0"/>
        <v>211.62</v>
      </c>
      <c r="Q28" s="26">
        <f t="shared" si="0"/>
        <v>0</v>
      </c>
      <c r="R28" s="26">
        <f>SUM(I28:Q28)</f>
        <v>2643.1299999999997</v>
      </c>
    </row>
    <row r="29" spans="1:18">
      <c r="C29" s="20"/>
      <c r="D29" s="20"/>
      <c r="F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8">
      <c r="C30" s="20"/>
      <c r="D30" s="20"/>
      <c r="F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8">
      <c r="C31" s="20"/>
      <c r="D31" s="20"/>
      <c r="F31" s="20"/>
      <c r="H31" s="20"/>
      <c r="I31" s="20"/>
      <c r="J31" s="20"/>
      <c r="K31" s="20"/>
      <c r="L31" s="20"/>
      <c r="M31" s="20"/>
      <c r="N31" s="20"/>
      <c r="O31" s="20" t="s">
        <v>181</v>
      </c>
      <c r="P31" s="20"/>
      <c r="Q31" s="20"/>
    </row>
    <row r="32" spans="1:18">
      <c r="C32" s="20"/>
      <c r="D32" s="20"/>
      <c r="F32" s="20"/>
      <c r="H32" s="20"/>
      <c r="I32" s="20"/>
      <c r="J32" s="20"/>
      <c r="K32" s="20"/>
      <c r="L32" s="20"/>
      <c r="M32" s="20"/>
      <c r="N32" s="20"/>
      <c r="O32" s="20" t="s">
        <v>182</v>
      </c>
      <c r="P32" s="20"/>
      <c r="Q32" s="20"/>
    </row>
    <row r="33" spans="3:17">
      <c r="C33" s="20"/>
      <c r="D33" s="20"/>
      <c r="F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3:17">
      <c r="C34" s="20"/>
      <c r="D34" s="20"/>
      <c r="F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</sheetData>
  <phoneticPr fontId="0" type="noConversion"/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opLeftCell="C7" workbookViewId="0">
      <selection activeCell="K23" sqref="K23"/>
    </sheetView>
  </sheetViews>
  <sheetFormatPr defaultRowHeight="15"/>
  <cols>
    <col min="2" max="2" width="25.42578125" customWidth="1"/>
    <col min="4" max="4" width="10" customWidth="1"/>
    <col min="5" max="5" width="6.85546875" customWidth="1"/>
    <col min="6" max="6" width="4.85546875" customWidth="1"/>
    <col min="7" max="7" width="9.140625" style="42"/>
    <col min="20" max="20" width="13.28515625" customWidth="1"/>
  </cols>
  <sheetData>
    <row r="1" spans="1:20">
      <c r="A1" s="3" t="s">
        <v>0</v>
      </c>
      <c r="B1" s="4"/>
      <c r="C1" s="4"/>
      <c r="D1" s="4"/>
      <c r="E1" s="4"/>
      <c r="F1" s="4"/>
      <c r="G1" s="74"/>
    </row>
    <row r="2" spans="1:20">
      <c r="A2" s="3" t="s">
        <v>108</v>
      </c>
      <c r="B2" s="4"/>
      <c r="C2" s="4"/>
      <c r="D2" s="4"/>
      <c r="E2" s="4"/>
      <c r="F2" s="4"/>
      <c r="G2" s="74"/>
    </row>
    <row r="3" spans="1:20">
      <c r="G3" s="74"/>
    </row>
    <row r="4" spans="1:20">
      <c r="A4" s="5" t="s">
        <v>3</v>
      </c>
      <c r="B4" s="5" t="s">
        <v>18</v>
      </c>
      <c r="C4" s="5" t="s">
        <v>19</v>
      </c>
      <c r="D4" s="5" t="s">
        <v>5</v>
      </c>
      <c r="E4" s="5" t="s">
        <v>8</v>
      </c>
      <c r="F4" s="5" t="s">
        <v>20</v>
      </c>
      <c r="G4" s="74" t="s">
        <v>21</v>
      </c>
      <c r="H4" s="5" t="s">
        <v>11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138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16</v>
      </c>
      <c r="T4" s="5" t="s">
        <v>4</v>
      </c>
    </row>
    <row r="5" spans="1:20">
      <c r="A5" s="5"/>
      <c r="B5" s="5"/>
      <c r="C5" s="5"/>
      <c r="D5" s="5"/>
      <c r="E5" s="5"/>
      <c r="F5" s="5"/>
      <c r="G5" s="74"/>
      <c r="H5" s="5"/>
      <c r="I5" s="5"/>
      <c r="J5" s="5" t="s">
        <v>31</v>
      </c>
      <c r="K5" s="5"/>
      <c r="L5" s="5" t="s">
        <v>32</v>
      </c>
      <c r="M5" s="5" t="s">
        <v>33</v>
      </c>
      <c r="N5" s="5"/>
      <c r="O5" s="5"/>
      <c r="P5" s="5"/>
      <c r="Q5" s="5"/>
      <c r="R5" s="5"/>
      <c r="S5" s="5"/>
      <c r="T5" s="5"/>
    </row>
    <row r="6" spans="1:20">
      <c r="A6" s="70">
        <v>42843</v>
      </c>
      <c r="B6" t="s">
        <v>109</v>
      </c>
      <c r="C6">
        <v>431617</v>
      </c>
      <c r="D6" s="20">
        <v>20</v>
      </c>
      <c r="E6">
        <v>95</v>
      </c>
      <c r="F6" t="s">
        <v>20</v>
      </c>
      <c r="G6" s="74"/>
      <c r="H6" s="20"/>
      <c r="I6" s="20"/>
      <c r="J6" s="20"/>
      <c r="K6" s="20">
        <v>20</v>
      </c>
      <c r="L6" s="20"/>
      <c r="M6" s="20"/>
      <c r="N6" s="20"/>
      <c r="O6" s="20"/>
      <c r="P6" s="20"/>
      <c r="Q6" s="20"/>
      <c r="R6" s="20"/>
      <c r="S6" s="20"/>
    </row>
    <row r="7" spans="1:20">
      <c r="A7" s="70">
        <v>42843</v>
      </c>
      <c r="B7" t="s">
        <v>110</v>
      </c>
      <c r="C7">
        <v>431618</v>
      </c>
      <c r="D7" s="20">
        <v>20</v>
      </c>
      <c r="E7">
        <v>97</v>
      </c>
      <c r="F7" t="s">
        <v>20</v>
      </c>
      <c r="G7" s="74"/>
      <c r="H7" s="20"/>
      <c r="I7" s="20"/>
      <c r="J7" s="20"/>
      <c r="K7" s="20">
        <v>20</v>
      </c>
      <c r="L7" s="20"/>
      <c r="M7" s="20"/>
      <c r="N7" s="20"/>
      <c r="O7" s="20"/>
      <c r="P7" s="20"/>
      <c r="Q7" s="20"/>
      <c r="R7" s="20"/>
      <c r="S7" s="20"/>
    </row>
    <row r="8" spans="1:20">
      <c r="A8" s="70">
        <v>42843</v>
      </c>
      <c r="B8" t="s">
        <v>111</v>
      </c>
      <c r="C8">
        <v>431619</v>
      </c>
      <c r="D8" s="20">
        <v>67.2</v>
      </c>
      <c r="E8">
        <v>95</v>
      </c>
      <c r="F8" t="s">
        <v>20</v>
      </c>
      <c r="G8" s="74">
        <v>11.2</v>
      </c>
      <c r="H8" s="20"/>
      <c r="I8" s="20"/>
      <c r="J8" s="20"/>
      <c r="K8" s="20"/>
      <c r="L8" s="20"/>
      <c r="M8" s="20"/>
      <c r="N8" s="20"/>
      <c r="O8" s="20"/>
      <c r="P8" s="20"/>
      <c r="Q8" s="20">
        <v>67.2</v>
      </c>
      <c r="R8" s="20"/>
      <c r="S8" s="20"/>
      <c r="T8" t="s">
        <v>112</v>
      </c>
    </row>
    <row r="9" spans="1:20">
      <c r="A9" s="70">
        <v>42864</v>
      </c>
      <c r="B9" t="s">
        <v>115</v>
      </c>
      <c r="C9">
        <v>431620</v>
      </c>
      <c r="D9" s="20">
        <v>126</v>
      </c>
      <c r="E9">
        <v>96</v>
      </c>
      <c r="F9" t="s">
        <v>20</v>
      </c>
      <c r="G9" s="74"/>
      <c r="H9" s="20">
        <v>94.5</v>
      </c>
      <c r="I9" s="20"/>
      <c r="J9" s="20"/>
      <c r="K9" s="20"/>
      <c r="L9" s="20"/>
      <c r="M9" s="20"/>
      <c r="N9" s="20"/>
      <c r="O9" s="20"/>
      <c r="P9" s="20"/>
      <c r="Q9" s="20"/>
      <c r="R9" s="20">
        <v>31.5</v>
      </c>
      <c r="S9" s="20"/>
    </row>
    <row r="10" spans="1:20">
      <c r="A10" s="70">
        <v>42868</v>
      </c>
      <c r="B10" t="s">
        <v>118</v>
      </c>
      <c r="C10">
        <v>431621</v>
      </c>
      <c r="D10" s="20">
        <v>85.1</v>
      </c>
      <c r="E10">
        <v>96</v>
      </c>
      <c r="F10" t="s">
        <v>20</v>
      </c>
      <c r="G10" s="74"/>
      <c r="H10" s="20"/>
      <c r="I10" s="20"/>
      <c r="J10" s="20">
        <v>85.1</v>
      </c>
      <c r="K10" s="20"/>
      <c r="L10" s="20"/>
      <c r="M10" s="20"/>
      <c r="N10" s="20"/>
      <c r="O10" s="20"/>
      <c r="P10" s="20"/>
      <c r="Q10" s="20"/>
      <c r="R10" s="20"/>
      <c r="S10" s="20"/>
    </row>
    <row r="11" spans="1:20">
      <c r="A11" s="70">
        <v>42873</v>
      </c>
      <c r="B11" t="s">
        <v>119</v>
      </c>
      <c r="C11">
        <v>431622</v>
      </c>
      <c r="D11" s="20">
        <v>200</v>
      </c>
      <c r="E11">
        <v>96</v>
      </c>
      <c r="F11" t="s">
        <v>20</v>
      </c>
      <c r="G11" s="74"/>
      <c r="H11" s="20"/>
      <c r="I11" s="20"/>
      <c r="J11" s="20">
        <v>200</v>
      </c>
      <c r="K11" s="20"/>
      <c r="L11" s="20"/>
      <c r="M11" s="20"/>
      <c r="N11" s="20"/>
      <c r="O11" s="20"/>
      <c r="P11" s="20"/>
      <c r="Q11" s="20"/>
      <c r="R11" s="20"/>
      <c r="S11" s="20"/>
    </row>
    <row r="12" spans="1:20">
      <c r="A12" s="70">
        <v>42901</v>
      </c>
      <c r="B12" t="s">
        <v>134</v>
      </c>
      <c r="C12">
        <v>431623</v>
      </c>
      <c r="D12" s="20">
        <v>34.979999999999997</v>
      </c>
      <c r="E12">
        <v>97</v>
      </c>
      <c r="F12" t="s">
        <v>20</v>
      </c>
      <c r="G12" s="74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>
        <v>34.979999999999997</v>
      </c>
      <c r="T12" t="s">
        <v>135</v>
      </c>
    </row>
    <row r="13" spans="1:20">
      <c r="B13" t="s">
        <v>136</v>
      </c>
      <c r="C13">
        <v>431624</v>
      </c>
      <c r="D13" s="20">
        <v>15.96</v>
      </c>
      <c r="E13">
        <v>98</v>
      </c>
      <c r="F13" t="s">
        <v>20</v>
      </c>
      <c r="G13" s="74"/>
      <c r="H13" s="20"/>
      <c r="I13" s="20"/>
      <c r="J13" s="20"/>
      <c r="K13" s="20"/>
      <c r="L13" s="20"/>
      <c r="M13" s="20"/>
      <c r="N13" s="20"/>
      <c r="O13" s="20"/>
      <c r="P13" s="20"/>
      <c r="Q13" s="20">
        <v>15.96</v>
      </c>
      <c r="R13" s="20"/>
      <c r="S13" s="20"/>
      <c r="T13" t="s">
        <v>137</v>
      </c>
    </row>
    <row r="14" spans="1:20">
      <c r="A14" s="70">
        <v>42905</v>
      </c>
      <c r="B14" t="s">
        <v>138</v>
      </c>
      <c r="C14">
        <v>431625</v>
      </c>
      <c r="D14" s="20">
        <v>191.34</v>
      </c>
      <c r="E14">
        <v>98</v>
      </c>
      <c r="F14" t="s">
        <v>20</v>
      </c>
      <c r="G14" s="74"/>
      <c r="H14" s="20"/>
      <c r="I14" s="20"/>
      <c r="J14" s="20"/>
      <c r="K14" s="20"/>
      <c r="L14" s="20"/>
      <c r="M14" s="20"/>
      <c r="N14" s="20">
        <v>191.34</v>
      </c>
      <c r="O14" s="20"/>
      <c r="P14" s="20"/>
      <c r="Q14" s="20"/>
      <c r="R14" s="20"/>
      <c r="S14" s="20"/>
      <c r="T14" t="s">
        <v>15</v>
      </c>
    </row>
    <row r="15" spans="1:20">
      <c r="A15" s="70">
        <v>42956</v>
      </c>
      <c r="B15" t="s">
        <v>138</v>
      </c>
      <c r="C15">
        <v>431626</v>
      </c>
      <c r="D15" s="20">
        <v>1250</v>
      </c>
      <c r="E15">
        <v>100</v>
      </c>
      <c r="F15" t="s">
        <v>20</v>
      </c>
      <c r="G15" s="74"/>
      <c r="H15" s="20"/>
      <c r="I15" s="20"/>
      <c r="J15" s="20"/>
      <c r="K15" s="20"/>
      <c r="L15" s="20"/>
      <c r="M15" s="20"/>
      <c r="N15" s="20">
        <v>1250</v>
      </c>
      <c r="O15" s="20"/>
      <c r="P15" s="20"/>
      <c r="Q15" s="20"/>
      <c r="R15" s="20"/>
      <c r="S15" s="20"/>
      <c r="T15" t="s">
        <v>145</v>
      </c>
    </row>
    <row r="16" spans="1:20">
      <c r="A16" s="70">
        <v>42992</v>
      </c>
      <c r="B16" t="s">
        <v>162</v>
      </c>
      <c r="C16">
        <v>431627</v>
      </c>
      <c r="D16" s="20">
        <v>33.28</v>
      </c>
      <c r="E16">
        <v>100</v>
      </c>
      <c r="F16" t="s">
        <v>20</v>
      </c>
      <c r="G16" s="74">
        <v>1.89</v>
      </c>
      <c r="H16" s="20"/>
      <c r="I16" s="20"/>
      <c r="J16" s="20"/>
      <c r="K16" s="20"/>
      <c r="L16" s="20">
        <v>33.28</v>
      </c>
      <c r="M16" s="20"/>
      <c r="N16" s="20"/>
      <c r="O16" s="20"/>
      <c r="P16" s="20"/>
      <c r="Q16" s="20"/>
      <c r="R16" s="20"/>
      <c r="S16" s="20"/>
    </row>
    <row r="17" spans="1:20">
      <c r="A17" s="70">
        <v>43045</v>
      </c>
      <c r="B17" t="s">
        <v>171</v>
      </c>
      <c r="C17">
        <v>431628</v>
      </c>
      <c r="D17" s="20">
        <v>20</v>
      </c>
      <c r="E17">
        <v>102</v>
      </c>
      <c r="F17" t="s">
        <v>20</v>
      </c>
      <c r="G17" s="74"/>
      <c r="H17" s="20"/>
      <c r="I17" s="20"/>
      <c r="J17" s="20"/>
      <c r="K17" s="20"/>
      <c r="L17" s="20"/>
      <c r="M17" s="20"/>
      <c r="N17" s="20"/>
      <c r="O17" s="20">
        <v>20</v>
      </c>
      <c r="P17" s="20"/>
      <c r="Q17" s="20"/>
      <c r="R17" s="20"/>
      <c r="S17" s="20"/>
      <c r="T17" t="s">
        <v>172</v>
      </c>
    </row>
    <row r="18" spans="1:20">
      <c r="B18" t="s">
        <v>174</v>
      </c>
      <c r="C18">
        <v>431629</v>
      </c>
      <c r="D18" s="20">
        <v>5</v>
      </c>
      <c r="E18">
        <v>103</v>
      </c>
      <c r="F18" t="s">
        <v>20</v>
      </c>
      <c r="G18" s="74"/>
      <c r="H18" s="20"/>
      <c r="I18" s="20"/>
      <c r="J18" s="20"/>
      <c r="K18" s="20"/>
      <c r="L18" s="20"/>
      <c r="M18" s="20"/>
      <c r="N18" s="20"/>
      <c r="O18" s="20">
        <v>5</v>
      </c>
      <c r="P18" s="20"/>
      <c r="Q18" s="20"/>
      <c r="R18" s="20"/>
      <c r="S18" s="20"/>
      <c r="T18" t="s">
        <v>173</v>
      </c>
    </row>
    <row r="19" spans="1:20">
      <c r="A19" s="70">
        <v>43455</v>
      </c>
      <c r="B19" t="s">
        <v>115</v>
      </c>
      <c r="C19">
        <v>431630</v>
      </c>
      <c r="D19" s="20">
        <v>94.5</v>
      </c>
      <c r="E19">
        <v>103</v>
      </c>
      <c r="F19" t="s">
        <v>20</v>
      </c>
      <c r="G19" s="74"/>
      <c r="H19" s="20">
        <v>94.5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20">
      <c r="A20" s="70">
        <v>43125</v>
      </c>
      <c r="B20" t="s">
        <v>121</v>
      </c>
      <c r="C20">
        <v>431631</v>
      </c>
      <c r="D20" s="20">
        <v>8</v>
      </c>
      <c r="E20">
        <v>106</v>
      </c>
      <c r="F20" t="s">
        <v>20</v>
      </c>
      <c r="G20" s="74"/>
      <c r="H20" s="20">
        <v>8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20">
      <c r="A21" s="70">
        <v>43172</v>
      </c>
      <c r="B21" t="s">
        <v>115</v>
      </c>
      <c r="C21">
        <v>431632</v>
      </c>
      <c r="D21" s="20">
        <v>94.5</v>
      </c>
      <c r="E21">
        <v>106</v>
      </c>
      <c r="F21" t="s">
        <v>20</v>
      </c>
      <c r="G21" s="74"/>
      <c r="H21" s="20">
        <v>94.5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20">
      <c r="D22" s="20"/>
      <c r="G22" s="74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20">
      <c r="D23" s="20"/>
      <c r="G23" s="74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20">
      <c r="D24" s="20"/>
      <c r="G24" s="74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20">
      <c r="D25" s="20"/>
      <c r="G25" s="74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20">
      <c r="D26" s="20"/>
      <c r="G26" s="74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20">
      <c r="D27" s="20"/>
      <c r="G27" s="74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20">
      <c r="A28" s="75"/>
      <c r="B28" s="75"/>
      <c r="C28" s="75"/>
      <c r="D28" s="76">
        <f>SUM(D6:D27)</f>
        <v>2265.8599999999997</v>
      </c>
      <c r="E28" s="75"/>
      <c r="F28" s="75"/>
      <c r="G28" s="74">
        <f>SUM(G6:G27)</f>
        <v>13.09</v>
      </c>
      <c r="H28" s="76">
        <f t="shared" ref="H28:S28" si="0">SUM(H6:H27)</f>
        <v>291.5</v>
      </c>
      <c r="I28" s="76">
        <f t="shared" si="0"/>
        <v>0</v>
      </c>
      <c r="J28" s="76">
        <f t="shared" si="0"/>
        <v>285.10000000000002</v>
      </c>
      <c r="K28" s="76">
        <f t="shared" si="0"/>
        <v>40</v>
      </c>
      <c r="L28" s="76">
        <f t="shared" si="0"/>
        <v>33.28</v>
      </c>
      <c r="M28" s="76">
        <f t="shared" si="0"/>
        <v>0</v>
      </c>
      <c r="N28" s="76">
        <f t="shared" si="0"/>
        <v>1441.34</v>
      </c>
      <c r="O28" s="76">
        <f t="shared" si="0"/>
        <v>25</v>
      </c>
      <c r="P28" s="76">
        <f t="shared" si="0"/>
        <v>0</v>
      </c>
      <c r="Q28" s="76">
        <f t="shared" si="0"/>
        <v>83.16</v>
      </c>
      <c r="R28" s="76">
        <f t="shared" si="0"/>
        <v>31.5</v>
      </c>
      <c r="S28" s="76">
        <f t="shared" si="0"/>
        <v>34.979999999999997</v>
      </c>
      <c r="T28" s="76">
        <f>SUM(H28:S28)</f>
        <v>2265.8599999999997</v>
      </c>
    </row>
    <row r="29" spans="1:20">
      <c r="D29" s="20"/>
      <c r="G29" s="41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20">
      <c r="D30" s="20"/>
      <c r="G30" s="41"/>
      <c r="H30" s="20"/>
      <c r="I30" s="20"/>
      <c r="J30" s="20"/>
      <c r="K30" s="20"/>
      <c r="L30" s="20"/>
      <c r="M30" s="20"/>
      <c r="N30" s="20" t="s">
        <v>179</v>
      </c>
      <c r="O30" s="20" t="s">
        <v>15</v>
      </c>
      <c r="P30" s="20"/>
      <c r="Q30" s="20"/>
      <c r="R30" s="20"/>
      <c r="S30" s="20"/>
    </row>
    <row r="31" spans="1:20">
      <c r="D31" s="20"/>
      <c r="G31" s="41"/>
      <c r="H31" s="20"/>
      <c r="I31" s="20"/>
      <c r="J31" s="20"/>
      <c r="K31" s="20"/>
      <c r="L31" s="20"/>
      <c r="M31" s="20"/>
      <c r="N31" s="20">
        <v>191.34</v>
      </c>
      <c r="O31" s="20"/>
      <c r="P31" s="20"/>
      <c r="Q31" s="20"/>
      <c r="R31" s="20"/>
      <c r="S31" s="20"/>
    </row>
    <row r="32" spans="1:20">
      <c r="D32" s="20"/>
      <c r="G32" s="41"/>
      <c r="H32" s="20"/>
      <c r="I32" s="20"/>
      <c r="J32" s="20"/>
      <c r="K32" s="20"/>
      <c r="L32" s="20"/>
      <c r="M32" s="20"/>
      <c r="N32" s="20" t="s">
        <v>180</v>
      </c>
      <c r="O32" s="20"/>
      <c r="P32" s="20"/>
      <c r="Q32" s="20"/>
      <c r="R32" s="20"/>
      <c r="S32" s="20"/>
    </row>
    <row r="33" spans="4:19">
      <c r="D33" s="20"/>
      <c r="G33" s="41"/>
      <c r="H33" s="20"/>
      <c r="I33" s="20"/>
      <c r="J33" s="20"/>
      <c r="K33" s="20"/>
      <c r="L33" s="20"/>
      <c r="M33" s="20"/>
      <c r="N33" s="20">
        <v>163.24</v>
      </c>
      <c r="O33" s="20">
        <v>2016.17</v>
      </c>
      <c r="P33" s="20"/>
      <c r="Q33" s="20"/>
      <c r="R33" s="20"/>
      <c r="S33" s="20"/>
    </row>
    <row r="34" spans="4:19">
      <c r="D34" s="20"/>
      <c r="G34" s="41"/>
      <c r="H34" s="20"/>
      <c r="I34" s="20"/>
      <c r="J34" s="20"/>
      <c r="K34" s="20"/>
      <c r="L34" s="20"/>
      <c r="M34" s="20"/>
      <c r="N34" s="20">
        <v>28.1</v>
      </c>
      <c r="O34" s="20">
        <v>2017.18</v>
      </c>
      <c r="P34" s="20"/>
      <c r="Q34" s="20"/>
      <c r="R34" s="20"/>
      <c r="S34" s="20"/>
    </row>
    <row r="35" spans="4:19">
      <c r="D35" s="20"/>
      <c r="G35" s="41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4:19">
      <c r="D36" s="20"/>
      <c r="G36" s="41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4:19">
      <c r="D37" s="20"/>
      <c r="G37" s="41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4:19">
      <c r="D38" s="20"/>
      <c r="G38" s="41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4:19">
      <c r="D39" s="20"/>
      <c r="G39" s="41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4:19">
      <c r="D40" s="20"/>
      <c r="G40" s="41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4:19">
      <c r="D41" s="20"/>
      <c r="G41" s="41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4:19">
      <c r="D42" s="20"/>
      <c r="G42" s="41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4:19">
      <c r="D43" s="20"/>
      <c r="G43" s="41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4:19">
      <c r="D44" s="20"/>
      <c r="G44" s="41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4:19">
      <c r="D45" s="20"/>
      <c r="G45" s="41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</sheetData>
  <phoneticPr fontId="0" type="noConversion"/>
  <pageMargins left="0.7" right="0.7" top="0.75" bottom="0.75" header="0.3" footer="0.3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workbookViewId="0">
      <selection activeCell="E55" sqref="E55"/>
    </sheetView>
  </sheetViews>
  <sheetFormatPr defaultRowHeight="15"/>
  <cols>
    <col min="1" max="1" width="22.7109375" customWidth="1"/>
    <col min="2" max="2" width="14.85546875" customWidth="1"/>
    <col min="3" max="3" width="9.42578125" customWidth="1"/>
    <col min="4" max="4" width="6.140625" customWidth="1"/>
    <col min="5" max="5" width="23.42578125" customWidth="1"/>
    <col min="6" max="6" width="13.5703125" customWidth="1"/>
    <col min="7" max="7" width="12.7109375" customWidth="1"/>
  </cols>
  <sheetData>
    <row r="1" spans="1:7">
      <c r="A1" s="6" t="s">
        <v>34</v>
      </c>
    </row>
    <row r="2" spans="1:7">
      <c r="A2" t="s">
        <v>55</v>
      </c>
    </row>
    <row r="4" spans="1:7">
      <c r="A4" s="6" t="s">
        <v>35</v>
      </c>
      <c r="B4" s="6"/>
      <c r="C4" s="6"/>
      <c r="D4" s="6"/>
      <c r="E4" s="6" t="s">
        <v>36</v>
      </c>
    </row>
    <row r="5" spans="1:7">
      <c r="B5" s="96" t="s">
        <v>56</v>
      </c>
      <c r="C5" s="94" t="s">
        <v>37</v>
      </c>
      <c r="D5" s="7"/>
      <c r="E5" s="8"/>
      <c r="F5" s="96" t="s">
        <v>56</v>
      </c>
      <c r="G5" s="94" t="s">
        <v>37</v>
      </c>
    </row>
    <row r="6" spans="1:7">
      <c r="A6" t="s">
        <v>38</v>
      </c>
      <c r="B6" s="98">
        <v>219</v>
      </c>
      <c r="C6" s="95">
        <v>353.6</v>
      </c>
      <c r="D6" s="10"/>
      <c r="E6" s="11" t="s">
        <v>39</v>
      </c>
      <c r="F6" s="98">
        <v>291.5</v>
      </c>
      <c r="G6" s="95">
        <v>327.58</v>
      </c>
    </row>
    <row r="7" spans="1:7">
      <c r="A7" t="s">
        <v>9</v>
      </c>
      <c r="B7" s="98">
        <v>155</v>
      </c>
      <c r="C7" s="95">
        <v>79.86</v>
      </c>
      <c r="D7" s="10"/>
      <c r="E7" s="11" t="s">
        <v>22</v>
      </c>
      <c r="F7" s="98">
        <v>0</v>
      </c>
      <c r="G7" s="95">
        <v>0</v>
      </c>
    </row>
    <row r="8" spans="1:7">
      <c r="A8" t="s">
        <v>14</v>
      </c>
      <c r="B8" s="98">
        <v>1388.61</v>
      </c>
      <c r="C8" s="95">
        <v>1282.08</v>
      </c>
      <c r="D8" s="10"/>
      <c r="E8" s="11" t="s">
        <v>14</v>
      </c>
      <c r="F8" s="98">
        <v>85.1</v>
      </c>
      <c r="G8" s="95">
        <v>83.5</v>
      </c>
    </row>
    <row r="9" spans="1:7">
      <c r="A9" t="s">
        <v>40</v>
      </c>
      <c r="B9" s="98">
        <v>200</v>
      </c>
      <c r="C9" s="95">
        <v>200</v>
      </c>
      <c r="D9" s="10"/>
      <c r="E9" s="11" t="s">
        <v>40</v>
      </c>
      <c r="F9" s="98">
        <v>200</v>
      </c>
      <c r="G9" s="95">
        <v>200</v>
      </c>
    </row>
    <row r="10" spans="1:7">
      <c r="A10" t="s">
        <v>10</v>
      </c>
      <c r="B10" s="98"/>
      <c r="C10" s="95">
        <v>200</v>
      </c>
      <c r="D10" s="10"/>
      <c r="E10" s="11" t="s">
        <v>194</v>
      </c>
      <c r="F10" s="98">
        <v>226.32</v>
      </c>
      <c r="G10" s="95"/>
    </row>
    <row r="11" spans="1:7">
      <c r="A11" t="s">
        <v>41</v>
      </c>
      <c r="B11" s="98">
        <v>58.4</v>
      </c>
      <c r="C11" s="95">
        <v>163.24</v>
      </c>
      <c r="D11" s="10"/>
      <c r="E11" s="11" t="s">
        <v>24</v>
      </c>
      <c r="F11" s="98">
        <v>40</v>
      </c>
      <c r="G11" s="95">
        <v>10</v>
      </c>
    </row>
    <row r="12" spans="1:7">
      <c r="A12" t="s">
        <v>42</v>
      </c>
      <c r="B12" s="98"/>
      <c r="C12" s="95">
        <v>16.04</v>
      </c>
      <c r="E12" s="11" t="s">
        <v>43</v>
      </c>
      <c r="F12" s="98">
        <v>1250</v>
      </c>
      <c r="G12" s="95">
        <v>1500</v>
      </c>
    </row>
    <row r="13" spans="1:7">
      <c r="A13" t="s">
        <v>44</v>
      </c>
      <c r="B13" s="98">
        <v>19</v>
      </c>
      <c r="C13" s="95">
        <v>43</v>
      </c>
      <c r="D13" s="10"/>
      <c r="E13" s="11" t="s">
        <v>44</v>
      </c>
      <c r="F13" s="98">
        <v>25</v>
      </c>
      <c r="G13" s="95">
        <v>25</v>
      </c>
    </row>
    <row r="14" spans="1:7">
      <c r="A14" t="s">
        <v>45</v>
      </c>
      <c r="B14" s="98">
        <v>391.5</v>
      </c>
      <c r="C14" s="95"/>
      <c r="D14" s="10"/>
      <c r="E14" s="11" t="s">
        <v>45</v>
      </c>
      <c r="F14" s="98">
        <v>0</v>
      </c>
      <c r="G14" s="95">
        <v>0</v>
      </c>
    </row>
    <row r="15" spans="1:7">
      <c r="A15" t="s">
        <v>193</v>
      </c>
      <c r="B15" s="98">
        <v>211.62</v>
      </c>
      <c r="C15" s="95"/>
      <c r="D15" s="10"/>
      <c r="E15" s="11" t="s">
        <v>46</v>
      </c>
      <c r="F15" s="98">
        <v>83.16</v>
      </c>
      <c r="G15" s="95">
        <v>37.799999999999997</v>
      </c>
    </row>
    <row r="16" spans="1:7">
      <c r="A16" t="s">
        <v>47</v>
      </c>
      <c r="B16" s="98"/>
      <c r="C16" s="95"/>
      <c r="D16" s="10"/>
      <c r="E16" s="11" t="s">
        <v>47</v>
      </c>
      <c r="F16" s="98">
        <v>33.28</v>
      </c>
      <c r="G16" s="95">
        <v>217.85</v>
      </c>
    </row>
    <row r="17" spans="1:7">
      <c r="B17" s="98"/>
      <c r="C17" s="95"/>
      <c r="D17" s="10"/>
      <c r="E17" t="s">
        <v>30</v>
      </c>
      <c r="F17" s="98">
        <v>31.5</v>
      </c>
      <c r="G17" s="95">
        <v>31.5</v>
      </c>
    </row>
    <row r="18" spans="1:7">
      <c r="B18" s="97"/>
      <c r="C18" s="95"/>
      <c r="D18" s="10"/>
      <c r="E18" t="s">
        <v>48</v>
      </c>
      <c r="F18" s="98"/>
      <c r="G18" s="95">
        <v>5646.17</v>
      </c>
    </row>
    <row r="19" spans="1:7">
      <c r="B19" s="97"/>
      <c r="C19" s="95"/>
      <c r="D19" s="10"/>
      <c r="E19" s="11"/>
      <c r="F19" s="98"/>
      <c r="G19" s="95"/>
    </row>
    <row r="20" spans="1:7">
      <c r="A20" s="12" t="s">
        <v>49</v>
      </c>
      <c r="B20" s="13">
        <f>SUM(B6:B19)</f>
        <v>2643.13</v>
      </c>
      <c r="C20" s="14">
        <f>SUM(C6:C19)</f>
        <v>2337.8199999999997</v>
      </c>
      <c r="D20" s="15"/>
      <c r="E20" s="16" t="s">
        <v>49</v>
      </c>
      <c r="F20" s="13">
        <f>SUM(F6:F19)</f>
        <v>2265.86</v>
      </c>
      <c r="G20" s="14">
        <f>SUM(G6:G19)</f>
        <v>8079.4</v>
      </c>
    </row>
    <row r="21" spans="1:7">
      <c r="B21" s="17"/>
      <c r="C21" s="18"/>
      <c r="D21" s="19"/>
      <c r="E21" s="11"/>
      <c r="F21" s="9"/>
      <c r="G21" s="20"/>
    </row>
    <row r="22" spans="1:7">
      <c r="C22" s="21"/>
      <c r="D22" s="21"/>
      <c r="E22" s="11"/>
      <c r="F22" s="20"/>
      <c r="G22" s="22"/>
    </row>
    <row r="23" spans="1:7">
      <c r="A23" s="112" t="s">
        <v>192</v>
      </c>
      <c r="B23" s="113">
        <f>+B20-F20</f>
        <v>377.27</v>
      </c>
      <c r="C23" s="21"/>
      <c r="D23" s="21"/>
      <c r="E23" s="11"/>
      <c r="F23" s="24"/>
      <c r="G23" s="21"/>
    </row>
    <row r="24" spans="1:7">
      <c r="A24" s="42"/>
      <c r="B24" s="114"/>
      <c r="E24" s="11"/>
      <c r="F24" s="21"/>
      <c r="G24" s="25"/>
    </row>
    <row r="25" spans="1:7">
      <c r="A25" s="42"/>
      <c r="B25" s="111"/>
      <c r="C25" s="11"/>
      <c r="D25" s="11"/>
      <c r="E25" s="11"/>
      <c r="F25" s="11"/>
    </row>
    <row r="26" spans="1:7">
      <c r="B26" s="11"/>
      <c r="C26" s="11"/>
      <c r="D26" s="11"/>
      <c r="E26" s="111"/>
      <c r="F26" s="111"/>
      <c r="G26" s="41"/>
    </row>
    <row r="27" spans="1:7">
      <c r="A27" s="27" t="s">
        <v>50</v>
      </c>
      <c r="B27" s="28"/>
      <c r="C27" s="20"/>
      <c r="D27" s="20"/>
      <c r="E27" s="29"/>
      <c r="F27" s="29"/>
      <c r="G27" s="30"/>
    </row>
    <row r="28" spans="1:7">
      <c r="A28" s="31" t="s">
        <v>57</v>
      </c>
      <c r="B28" s="32">
        <v>926.81</v>
      </c>
      <c r="C28" s="33"/>
      <c r="D28" s="33"/>
      <c r="E28" s="29"/>
      <c r="F28" s="29"/>
      <c r="G28" s="30"/>
    </row>
    <row r="29" spans="1:7">
      <c r="A29" s="34" t="s">
        <v>51</v>
      </c>
      <c r="B29" s="35">
        <v>2643.13</v>
      </c>
      <c r="C29" s="36"/>
      <c r="D29" s="36"/>
      <c r="E29" s="30"/>
      <c r="F29" s="29"/>
      <c r="G29" s="30"/>
    </row>
    <row r="30" spans="1:7">
      <c r="A30" s="34" t="s">
        <v>52</v>
      </c>
      <c r="B30" s="35">
        <v>2265.86</v>
      </c>
      <c r="C30" s="36"/>
      <c r="D30" s="36"/>
      <c r="E30" s="4"/>
      <c r="F30" s="29"/>
      <c r="G30" s="30"/>
    </row>
    <row r="31" spans="1:7">
      <c r="A31" s="37">
        <v>43159</v>
      </c>
      <c r="B31" s="32">
        <f>+B28+B29-B30</f>
        <v>1304.08</v>
      </c>
      <c r="C31" s="33"/>
      <c r="D31" s="33"/>
      <c r="E31" s="102"/>
      <c r="F31" s="30"/>
      <c r="G31" s="30"/>
    </row>
    <row r="32" spans="1:7">
      <c r="A32" s="34"/>
      <c r="B32" s="38"/>
      <c r="C32" s="20"/>
      <c r="D32" s="20"/>
      <c r="E32" s="30"/>
      <c r="F32" s="29"/>
      <c r="G32" s="29"/>
    </row>
    <row r="33" spans="1:8">
      <c r="A33" s="39"/>
      <c r="B33" s="40"/>
      <c r="C33" s="20"/>
      <c r="D33" s="20"/>
      <c r="E33" s="74"/>
      <c r="F33" s="74"/>
      <c r="G33" s="13"/>
    </row>
    <row r="34" spans="1:8">
      <c r="A34" s="115"/>
      <c r="B34" s="116"/>
      <c r="C34" s="20"/>
      <c r="D34" s="20"/>
      <c r="E34" s="41"/>
      <c r="F34" s="41"/>
      <c r="G34" s="117"/>
    </row>
    <row r="35" spans="1:8">
      <c r="A35" s="118"/>
      <c r="B35" s="119"/>
      <c r="C35" s="120"/>
      <c r="D35" s="120"/>
      <c r="E35" s="120"/>
      <c r="F35" s="120"/>
      <c r="G35" s="121"/>
    </row>
    <row r="36" spans="1:8">
      <c r="B36" s="20"/>
      <c r="C36" s="20"/>
      <c r="D36" s="20"/>
      <c r="E36" s="42"/>
      <c r="F36" s="41"/>
      <c r="G36" s="42"/>
    </row>
    <row r="37" spans="1:8" ht="15.75">
      <c r="A37" s="6" t="s">
        <v>58</v>
      </c>
      <c r="B37" s="43"/>
      <c r="C37" s="43"/>
      <c r="D37" s="43"/>
      <c r="H37" s="44"/>
    </row>
    <row r="38" spans="1:8" ht="15.75">
      <c r="A38" s="44"/>
      <c r="B38" s="43"/>
      <c r="C38" s="43"/>
      <c r="D38" s="43"/>
      <c r="E38" s="44"/>
      <c r="F38" s="44"/>
      <c r="G38" s="44"/>
      <c r="H38" s="44"/>
    </row>
    <row r="39" spans="1:8">
      <c r="A39" t="s">
        <v>53</v>
      </c>
      <c r="B39">
        <v>1304.08</v>
      </c>
      <c r="E39" t="s">
        <v>54</v>
      </c>
      <c r="F39" s="20">
        <v>926.81</v>
      </c>
    </row>
    <row r="40" spans="1:8">
      <c r="A40" s="45"/>
      <c r="B40" s="41"/>
      <c r="E40" t="s">
        <v>125</v>
      </c>
      <c r="F40" s="20">
        <v>377.27</v>
      </c>
    </row>
    <row r="41" spans="1:8">
      <c r="B41" s="46">
        <f>SUM(B39:B40)</f>
        <v>1304.08</v>
      </c>
      <c r="F41" s="47">
        <f>SUM(F39:F40)</f>
        <v>1304.08</v>
      </c>
      <c r="H41" s="20"/>
    </row>
    <row r="42" spans="1:8">
      <c r="A42" s="45"/>
      <c r="B42" s="20"/>
      <c r="C42" s="20"/>
      <c r="D42" s="20"/>
      <c r="E42" s="11"/>
      <c r="F42" s="11"/>
    </row>
    <row r="43" spans="1:8" ht="15.75" thickBot="1">
      <c r="A43" s="6" t="s">
        <v>195</v>
      </c>
      <c r="B43" s="11"/>
      <c r="C43" s="11"/>
      <c r="D43" s="11"/>
    </row>
    <row r="44" spans="1:8" ht="15.75" thickBot="1">
      <c r="A44" s="123" t="s">
        <v>91</v>
      </c>
      <c r="B44" s="124"/>
      <c r="C44" s="124"/>
      <c r="D44" s="124"/>
      <c r="E44" s="124"/>
      <c r="F44" s="124"/>
    </row>
    <row r="45" spans="1:8" ht="15.75" thickBot="1">
      <c r="A45" s="125" t="s">
        <v>196</v>
      </c>
      <c r="B45" s="124"/>
      <c r="C45" s="124"/>
      <c r="D45" s="124"/>
      <c r="E45" s="124"/>
      <c r="F45" s="124"/>
    </row>
    <row r="46" spans="1:8" ht="15.75" thickBot="1">
      <c r="A46" s="123" t="s">
        <v>92</v>
      </c>
      <c r="B46" s="124"/>
      <c r="C46" s="124"/>
      <c r="D46" s="124"/>
      <c r="E46" s="124"/>
      <c r="F46" s="124"/>
    </row>
    <row r="47" spans="1:8" ht="15.75" thickBot="1">
      <c r="A47" s="125" t="s">
        <v>197</v>
      </c>
      <c r="B47" s="126"/>
      <c r="C47" s="126"/>
      <c r="D47" s="126"/>
      <c r="E47" s="126"/>
      <c r="F47" s="126"/>
    </row>
    <row r="48" spans="1:8">
      <c r="A48" s="123"/>
      <c r="B48" s="124"/>
      <c r="C48" s="124"/>
      <c r="D48" s="124"/>
      <c r="E48" s="124"/>
      <c r="F48" s="124"/>
    </row>
    <row r="49" spans="1:5">
      <c r="A49" t="s">
        <v>198</v>
      </c>
    </row>
    <row r="50" spans="1:5">
      <c r="A50" t="s">
        <v>199</v>
      </c>
      <c r="E50" t="s">
        <v>200</v>
      </c>
    </row>
    <row r="52" spans="1:5">
      <c r="E52" t="s">
        <v>201</v>
      </c>
    </row>
    <row r="63" spans="1:5" ht="15.75" thickBot="1">
      <c r="A63" s="122"/>
    </row>
  </sheetData>
  <mergeCells count="5">
    <mergeCell ref="A48:F48"/>
    <mergeCell ref="A44:F44"/>
    <mergeCell ref="A45:F45"/>
    <mergeCell ref="A46:F46"/>
    <mergeCell ref="A47:F47"/>
  </mergeCells>
  <phoneticPr fontId="0" type="noConversion"/>
  <pageMargins left="0.7" right="0.7" top="0.75" bottom="0.75" header="0.3" footer="0.3"/>
  <pageSetup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workbookViewId="0">
      <selection activeCell="C64" sqref="C64"/>
    </sheetView>
  </sheetViews>
  <sheetFormatPr defaultRowHeight="15"/>
  <cols>
    <col min="1" max="1" width="28.5703125" customWidth="1"/>
    <col min="2" max="3" width="14.140625" customWidth="1"/>
  </cols>
  <sheetData>
    <row r="1" spans="1:15">
      <c r="A1" s="48" t="s">
        <v>59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3" spans="1:15">
      <c r="A3" s="48" t="s">
        <v>60</v>
      </c>
      <c r="B3" s="48">
        <v>2018</v>
      </c>
      <c r="C3" s="81">
        <v>2017</v>
      </c>
      <c r="D3" s="77">
        <v>2016</v>
      </c>
      <c r="E3" s="48">
        <v>2015</v>
      </c>
      <c r="F3" s="48">
        <v>2014</v>
      </c>
      <c r="G3" s="48">
        <v>2013</v>
      </c>
      <c r="H3" s="48">
        <v>2012</v>
      </c>
      <c r="I3" s="48">
        <v>2011</v>
      </c>
      <c r="J3" s="48">
        <v>2010</v>
      </c>
      <c r="K3" s="48">
        <v>2009</v>
      </c>
      <c r="L3" s="49">
        <v>2008</v>
      </c>
      <c r="M3" s="50">
        <v>2007</v>
      </c>
      <c r="N3" s="51">
        <v>2006</v>
      </c>
      <c r="O3" s="52">
        <v>2005</v>
      </c>
    </row>
    <row r="4" spans="1:15">
      <c r="A4" t="s">
        <v>61</v>
      </c>
      <c r="B4" s="23"/>
      <c r="C4" s="87">
        <v>367.13</v>
      </c>
      <c r="D4" s="41">
        <v>329</v>
      </c>
      <c r="E4" s="20">
        <v>283.20999999999998</v>
      </c>
      <c r="F4" s="20">
        <v>296.39999999999998</v>
      </c>
      <c r="G4" s="20">
        <v>383.9</v>
      </c>
      <c r="H4" s="20">
        <v>406.55</v>
      </c>
      <c r="I4" s="20">
        <v>435.54</v>
      </c>
      <c r="J4" s="20">
        <v>431.94</v>
      </c>
      <c r="K4" s="20">
        <v>462.22</v>
      </c>
      <c r="L4" s="53">
        <v>454.26</v>
      </c>
      <c r="M4" s="54">
        <v>419.28</v>
      </c>
      <c r="N4" s="55">
        <v>521.96</v>
      </c>
      <c r="O4" s="56">
        <v>434.55</v>
      </c>
    </row>
    <row r="5" spans="1:15">
      <c r="A5" t="s">
        <v>62</v>
      </c>
      <c r="B5" s="23"/>
      <c r="C5" s="87">
        <v>40</v>
      </c>
      <c r="D5" s="41">
        <v>60</v>
      </c>
      <c r="E5" s="20">
        <v>27.9</v>
      </c>
      <c r="F5" s="20"/>
      <c r="G5" s="20">
        <v>67.599999999999994</v>
      </c>
      <c r="H5" s="20">
        <v>32</v>
      </c>
      <c r="I5" s="20">
        <v>130</v>
      </c>
      <c r="J5" s="20">
        <v>114</v>
      </c>
      <c r="K5" s="20">
        <v>49</v>
      </c>
      <c r="L5" s="53"/>
      <c r="M5" s="54"/>
      <c r="N5" s="55"/>
      <c r="O5" s="56"/>
    </row>
    <row r="6" spans="1:15">
      <c r="A6" t="s">
        <v>63</v>
      </c>
      <c r="B6" s="23"/>
      <c r="C6" s="87">
        <v>179.85</v>
      </c>
      <c r="D6" s="41">
        <v>265.14999999999998</v>
      </c>
      <c r="E6" s="57">
        <v>207.4</v>
      </c>
      <c r="F6" s="20">
        <v>168.2</v>
      </c>
      <c r="G6" s="20">
        <v>169.7</v>
      </c>
      <c r="H6" s="20">
        <v>151.44999999999999</v>
      </c>
      <c r="I6" s="20">
        <v>150.41</v>
      </c>
      <c r="J6" s="20">
        <v>154.9</v>
      </c>
      <c r="K6" s="20">
        <v>130.9</v>
      </c>
      <c r="L6" s="53">
        <v>112</v>
      </c>
      <c r="M6" s="54">
        <v>86.6</v>
      </c>
      <c r="N6" s="55">
        <v>95.75</v>
      </c>
      <c r="O6" s="56">
        <v>121.34</v>
      </c>
    </row>
    <row r="7" spans="1:15">
      <c r="A7" t="s">
        <v>122</v>
      </c>
      <c r="B7" s="23"/>
      <c r="C7" s="87">
        <v>30</v>
      </c>
      <c r="D7" s="41"/>
      <c r="E7" s="57"/>
      <c r="F7" s="20"/>
      <c r="G7" s="20"/>
      <c r="H7" s="20"/>
      <c r="I7" s="20"/>
      <c r="J7" s="20"/>
      <c r="K7" s="20"/>
      <c r="L7" s="53"/>
      <c r="M7" s="54"/>
      <c r="N7" s="55"/>
      <c r="O7" s="56"/>
    </row>
    <row r="8" spans="1:15">
      <c r="A8" t="s">
        <v>64</v>
      </c>
      <c r="B8" s="23"/>
      <c r="C8" s="87">
        <v>0</v>
      </c>
      <c r="D8" s="41">
        <v>0</v>
      </c>
      <c r="E8" s="20"/>
      <c r="F8" s="20"/>
      <c r="G8" s="20"/>
      <c r="H8" s="20">
        <v>157.66</v>
      </c>
      <c r="I8" s="20">
        <v>196.8</v>
      </c>
      <c r="J8" s="20">
        <v>143.75</v>
      </c>
      <c r="K8" s="20">
        <v>168.15</v>
      </c>
      <c r="L8" s="53">
        <v>185.15</v>
      </c>
      <c r="M8" s="54">
        <v>227.05</v>
      </c>
      <c r="N8" s="55">
        <v>168.45</v>
      </c>
      <c r="O8" s="56">
        <v>132.69999999999999</v>
      </c>
    </row>
    <row r="9" spans="1:15">
      <c r="A9" t="s">
        <v>65</v>
      </c>
      <c r="B9" s="23"/>
      <c r="C9" s="87">
        <v>0</v>
      </c>
      <c r="D9" s="41">
        <v>0</v>
      </c>
      <c r="E9" s="20"/>
      <c r="F9" s="20"/>
      <c r="G9" s="20"/>
      <c r="H9" s="20"/>
      <c r="I9" s="20" t="s">
        <v>66</v>
      </c>
      <c r="J9" s="20">
        <v>64</v>
      </c>
      <c r="K9" s="20">
        <v>110.9</v>
      </c>
      <c r="L9" s="53">
        <v>100</v>
      </c>
      <c r="M9" s="54">
        <v>85.5</v>
      </c>
      <c r="N9" s="55">
        <v>103.85</v>
      </c>
      <c r="O9" s="56">
        <v>114</v>
      </c>
    </row>
    <row r="10" spans="1:15">
      <c r="A10" t="s">
        <v>67</v>
      </c>
      <c r="B10" s="23"/>
      <c r="C10" s="87">
        <v>114</v>
      </c>
      <c r="D10" s="41">
        <v>116.5</v>
      </c>
      <c r="E10" s="20">
        <v>102.5</v>
      </c>
      <c r="F10" s="20">
        <v>109.08</v>
      </c>
      <c r="G10" s="20">
        <v>122</v>
      </c>
      <c r="H10" s="20"/>
      <c r="I10" s="20"/>
      <c r="J10" s="20"/>
      <c r="K10" s="20"/>
      <c r="L10" s="53"/>
      <c r="M10" s="54"/>
      <c r="N10" s="55"/>
      <c r="O10" s="56"/>
    </row>
    <row r="11" spans="1:15">
      <c r="A11" s="89" t="s">
        <v>127</v>
      </c>
      <c r="B11" s="23"/>
      <c r="C11" s="74">
        <v>86.6</v>
      </c>
      <c r="D11" s="41">
        <v>108.43</v>
      </c>
      <c r="E11" s="20">
        <v>116.22</v>
      </c>
      <c r="F11" s="20">
        <v>251</v>
      </c>
      <c r="G11" s="20"/>
      <c r="H11" s="20"/>
      <c r="I11" s="20"/>
      <c r="J11" s="20"/>
      <c r="K11" s="20"/>
      <c r="L11" s="53"/>
      <c r="M11" s="54"/>
      <c r="N11" s="55"/>
      <c r="O11" s="56"/>
    </row>
    <row r="12" spans="1:15">
      <c r="A12" t="s">
        <v>128</v>
      </c>
      <c r="B12" s="23"/>
      <c r="C12" s="87">
        <v>77.400000000000006</v>
      </c>
      <c r="D12" s="41">
        <v>133.5</v>
      </c>
      <c r="E12" s="20">
        <v>118.7</v>
      </c>
      <c r="F12" s="20">
        <v>219.8</v>
      </c>
      <c r="G12" s="20">
        <v>145.12</v>
      </c>
      <c r="H12" s="20"/>
      <c r="I12" s="20"/>
      <c r="J12" s="20"/>
      <c r="K12" s="20"/>
      <c r="L12" s="53"/>
      <c r="M12" s="54"/>
      <c r="N12" s="55"/>
      <c r="O12" s="56"/>
    </row>
    <row r="13" spans="1:15">
      <c r="A13" s="89" t="s">
        <v>68</v>
      </c>
      <c r="B13" s="23"/>
      <c r="C13" s="13">
        <v>135.03</v>
      </c>
      <c r="D13" s="41">
        <v>78</v>
      </c>
      <c r="E13" s="20">
        <v>127</v>
      </c>
      <c r="F13" s="20">
        <v>172</v>
      </c>
      <c r="G13" s="20">
        <v>130</v>
      </c>
      <c r="H13" s="20"/>
      <c r="I13" s="20"/>
      <c r="J13" s="20"/>
      <c r="K13" s="20"/>
      <c r="L13" s="53"/>
      <c r="M13" s="54"/>
      <c r="N13" s="55"/>
      <c r="O13" s="56"/>
    </row>
    <row r="14" spans="1:15">
      <c r="A14" t="s">
        <v>69</v>
      </c>
      <c r="B14" s="23"/>
      <c r="C14" s="87">
        <v>99.4</v>
      </c>
      <c r="D14" s="41">
        <v>79.5</v>
      </c>
      <c r="E14" s="57">
        <v>91</v>
      </c>
      <c r="F14" s="20">
        <v>53.35</v>
      </c>
      <c r="G14" s="20">
        <v>79.8</v>
      </c>
      <c r="H14" s="20">
        <v>83.9</v>
      </c>
      <c r="I14" s="20">
        <v>98.3</v>
      </c>
      <c r="J14" s="20">
        <v>95</v>
      </c>
      <c r="K14" s="20">
        <v>107.85</v>
      </c>
      <c r="L14" s="53">
        <v>117.6</v>
      </c>
      <c r="M14" s="54">
        <v>97</v>
      </c>
      <c r="N14" s="55">
        <v>102</v>
      </c>
      <c r="O14" s="56">
        <v>87.43</v>
      </c>
    </row>
    <row r="15" spans="1:15">
      <c r="A15" t="s">
        <v>16</v>
      </c>
      <c r="B15" s="23"/>
      <c r="C15" s="87">
        <v>0</v>
      </c>
      <c r="D15" s="41"/>
      <c r="E15" s="20">
        <v>35</v>
      </c>
      <c r="F15" s="20">
        <v>20</v>
      </c>
      <c r="G15" s="20">
        <v>59.6</v>
      </c>
      <c r="H15" s="20"/>
      <c r="I15" s="20">
        <v>30</v>
      </c>
      <c r="J15" s="20">
        <v>30</v>
      </c>
      <c r="K15" s="20">
        <v>0</v>
      </c>
      <c r="L15" s="53">
        <v>0</v>
      </c>
      <c r="M15" s="54">
        <v>21.97</v>
      </c>
      <c r="N15" s="55">
        <v>0</v>
      </c>
      <c r="O15" s="56">
        <v>0</v>
      </c>
    </row>
    <row r="16" spans="1:15">
      <c r="A16" t="s">
        <v>42</v>
      </c>
      <c r="B16" s="23"/>
      <c r="C16" s="87">
        <v>0</v>
      </c>
      <c r="D16" s="41"/>
      <c r="E16" s="20"/>
      <c r="F16" s="20"/>
      <c r="G16" s="20">
        <v>17.399999999999999</v>
      </c>
      <c r="H16" s="20">
        <v>11.33</v>
      </c>
      <c r="I16" s="20">
        <v>28.13</v>
      </c>
      <c r="J16" s="20">
        <v>7.71</v>
      </c>
      <c r="K16" s="20">
        <v>0</v>
      </c>
      <c r="L16" s="53">
        <v>0</v>
      </c>
      <c r="M16" s="54">
        <v>7.19</v>
      </c>
      <c r="N16" s="55">
        <v>0</v>
      </c>
      <c r="O16" s="56">
        <v>0</v>
      </c>
    </row>
    <row r="17" spans="1:15">
      <c r="A17" s="58" t="s">
        <v>1</v>
      </c>
      <c r="B17" s="107"/>
      <c r="C17" s="88">
        <v>17</v>
      </c>
      <c r="D17" s="78">
        <v>24</v>
      </c>
      <c r="E17" s="57">
        <v>50</v>
      </c>
      <c r="F17" s="57">
        <v>56</v>
      </c>
      <c r="G17" s="57">
        <v>19</v>
      </c>
      <c r="H17" s="57">
        <v>71</v>
      </c>
      <c r="I17" s="57">
        <v>54</v>
      </c>
      <c r="J17" s="20"/>
      <c r="K17" s="20"/>
      <c r="L17" s="53"/>
      <c r="M17" s="54"/>
      <c r="N17" s="55"/>
      <c r="O17" s="56"/>
    </row>
    <row r="18" spans="1:15">
      <c r="A18" s="58" t="s">
        <v>70</v>
      </c>
      <c r="B18" s="107"/>
      <c r="C18" s="88">
        <v>90</v>
      </c>
      <c r="D18" s="78">
        <v>112</v>
      </c>
      <c r="E18" s="57"/>
      <c r="F18" s="57"/>
      <c r="G18" s="57"/>
      <c r="H18" s="57"/>
      <c r="I18" s="57"/>
      <c r="J18" s="20"/>
      <c r="K18" s="20"/>
      <c r="L18" s="53"/>
      <c r="M18" s="54"/>
      <c r="N18" s="55"/>
      <c r="O18" s="56"/>
    </row>
    <row r="19" spans="1:15">
      <c r="A19" s="58" t="s">
        <v>116</v>
      </c>
      <c r="B19" s="107"/>
      <c r="C19" s="88">
        <v>125.2</v>
      </c>
      <c r="D19" s="78"/>
      <c r="E19" s="57"/>
      <c r="F19" s="57"/>
      <c r="G19" s="57"/>
      <c r="H19" s="57"/>
      <c r="I19" s="57"/>
      <c r="J19" s="20"/>
      <c r="K19" s="20"/>
      <c r="L19" s="53"/>
      <c r="M19" s="54"/>
      <c r="N19" s="55"/>
      <c r="O19" s="56"/>
    </row>
    <row r="20" spans="1:15">
      <c r="A20" s="58" t="s">
        <v>117</v>
      </c>
      <c r="B20" s="107"/>
      <c r="C20" s="88">
        <v>27</v>
      </c>
      <c r="D20" s="78"/>
      <c r="E20" s="57"/>
      <c r="F20" s="57"/>
      <c r="G20" s="57"/>
      <c r="H20" s="57"/>
      <c r="I20" s="57"/>
      <c r="J20" s="20"/>
      <c r="K20" s="20"/>
      <c r="L20" s="53"/>
      <c r="M20" s="54"/>
      <c r="N20" s="55"/>
      <c r="O20" s="56"/>
    </row>
    <row r="21" spans="1:15">
      <c r="A21" s="48" t="s">
        <v>71</v>
      </c>
      <c r="B21" s="108"/>
      <c r="C21" s="88">
        <f>SUM(C4:C20)</f>
        <v>1388.6100000000001</v>
      </c>
      <c r="D21" s="79">
        <f>SUM(D4:D18)</f>
        <v>1306.08</v>
      </c>
      <c r="E21" s="59">
        <f t="shared" ref="E21:O21" si="0">SUM(E4:E17)</f>
        <v>1158.93</v>
      </c>
      <c r="F21" s="59">
        <f t="shared" si="0"/>
        <v>1345.83</v>
      </c>
      <c r="G21" s="59">
        <f t="shared" si="0"/>
        <v>1194.1200000000001</v>
      </c>
      <c r="H21" s="59">
        <f t="shared" si="0"/>
        <v>913.89</v>
      </c>
      <c r="I21" s="59">
        <f t="shared" si="0"/>
        <v>1123.18</v>
      </c>
      <c r="J21" s="59">
        <f t="shared" si="0"/>
        <v>1041.3000000000002</v>
      </c>
      <c r="K21" s="59">
        <f t="shared" si="0"/>
        <v>1029.02</v>
      </c>
      <c r="L21" s="59">
        <f t="shared" si="0"/>
        <v>969.01</v>
      </c>
      <c r="M21" s="59">
        <f t="shared" si="0"/>
        <v>944.59000000000015</v>
      </c>
      <c r="N21" s="59">
        <f t="shared" si="0"/>
        <v>992.0100000000001</v>
      </c>
      <c r="O21" s="59">
        <f t="shared" si="0"/>
        <v>890.02</v>
      </c>
    </row>
    <row r="22" spans="1:15">
      <c r="A22" t="s">
        <v>72</v>
      </c>
      <c r="B22" s="23"/>
      <c r="C22" s="82">
        <v>0</v>
      </c>
      <c r="D22" s="41">
        <v>0</v>
      </c>
      <c r="E22" s="20"/>
      <c r="G22" s="20">
        <v>34.5</v>
      </c>
      <c r="I22" s="20" t="s">
        <v>66</v>
      </c>
      <c r="J22" s="20">
        <v>44.45</v>
      </c>
      <c r="K22" s="20">
        <v>74.5</v>
      </c>
      <c r="L22" s="53">
        <v>94.68</v>
      </c>
      <c r="M22" s="54">
        <v>76.38</v>
      </c>
      <c r="N22" s="55">
        <v>128.38</v>
      </c>
      <c r="O22" s="56">
        <v>165.6</v>
      </c>
    </row>
    <row r="23" spans="1:15">
      <c r="A23" s="58" t="s">
        <v>15</v>
      </c>
      <c r="B23" s="107"/>
      <c r="C23" s="88">
        <v>28.1</v>
      </c>
      <c r="D23" s="41">
        <v>95.74</v>
      </c>
      <c r="E23" s="20"/>
      <c r="G23" s="20"/>
      <c r="I23" s="20"/>
      <c r="J23" s="20"/>
      <c r="K23" s="20"/>
      <c r="L23" s="53"/>
      <c r="M23" s="54"/>
      <c r="N23" s="55"/>
      <c r="O23" s="56"/>
    </row>
    <row r="24" spans="1:15">
      <c r="A24" s="60" t="s">
        <v>49</v>
      </c>
      <c r="B24" s="109"/>
      <c r="C24" s="88">
        <f>SUM(C21:C23)</f>
        <v>1416.71</v>
      </c>
      <c r="D24" s="79">
        <f>SUM(D21:D23)</f>
        <v>1401.82</v>
      </c>
      <c r="E24" s="59">
        <v>1158.93</v>
      </c>
      <c r="F24" s="61">
        <f t="shared" ref="F24:O24" si="1">SUM(F21:F22)</f>
        <v>1345.83</v>
      </c>
      <c r="G24" s="61">
        <f t="shared" si="1"/>
        <v>1228.6200000000001</v>
      </c>
      <c r="H24" s="61">
        <f t="shared" si="1"/>
        <v>913.89</v>
      </c>
      <c r="I24" s="61">
        <f t="shared" si="1"/>
        <v>1123.18</v>
      </c>
      <c r="J24" s="61">
        <f t="shared" si="1"/>
        <v>1085.7500000000002</v>
      </c>
      <c r="K24" s="61">
        <f t="shared" si="1"/>
        <v>1103.52</v>
      </c>
      <c r="L24" s="61">
        <f t="shared" si="1"/>
        <v>1063.69</v>
      </c>
      <c r="M24" s="61">
        <f t="shared" si="1"/>
        <v>1020.9700000000001</v>
      </c>
      <c r="N24" s="61">
        <f t="shared" si="1"/>
        <v>1120.3900000000001</v>
      </c>
      <c r="O24" s="61">
        <f t="shared" si="1"/>
        <v>1055.6199999999999</v>
      </c>
    </row>
    <row r="25" spans="1:15">
      <c r="A25" s="20"/>
      <c r="B25" s="110"/>
      <c r="C25" s="83"/>
      <c r="D25" s="64"/>
      <c r="E25" s="60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5">
      <c r="A26" s="60" t="s">
        <v>73</v>
      </c>
      <c r="B26" s="109"/>
      <c r="C26" s="91">
        <v>1166.98</v>
      </c>
      <c r="D26" s="80">
        <f>+D24-D27</f>
        <v>1215.3899999999999</v>
      </c>
      <c r="E26" s="62">
        <f>E4+E5+E6+E8+E9+E10+E12+E14+E15+E16+E17</f>
        <v>915.71</v>
      </c>
      <c r="F26" s="62">
        <f>F4+F5+F6+F8+F9+F10+F12+F14+F15+F16+F17</f>
        <v>922.83</v>
      </c>
      <c r="G26" s="62">
        <f>G4+G5+G6+G8+G9+G10+G12+G14+G15+G16+G17</f>
        <v>1064.1200000000001</v>
      </c>
      <c r="H26" s="62">
        <f>H4+H5+H6+H8+H9+H10+H12+H14+H15+H16+H17</f>
        <v>913.89</v>
      </c>
      <c r="I26" s="62"/>
      <c r="J26" s="62"/>
      <c r="K26" s="62"/>
      <c r="L26" s="62"/>
      <c r="M26" s="62"/>
      <c r="N26" s="62"/>
      <c r="O26" s="62"/>
    </row>
    <row r="27" spans="1:15">
      <c r="A27" s="90" t="s">
        <v>74</v>
      </c>
      <c r="B27" s="90"/>
      <c r="C27" s="92">
        <f>+C11+C13</f>
        <v>221.63</v>
      </c>
      <c r="D27" s="64">
        <f>+D11+D13</f>
        <v>186.43</v>
      </c>
      <c r="E27" s="62">
        <f>E11+E13</f>
        <v>243.22</v>
      </c>
      <c r="F27" s="62">
        <f>F11+F13</f>
        <v>423</v>
      </c>
      <c r="G27" s="62">
        <f>G11+G13</f>
        <v>130</v>
      </c>
      <c r="H27" s="62">
        <f>H11+H13</f>
        <v>0</v>
      </c>
      <c r="I27" s="62"/>
      <c r="J27" s="62"/>
      <c r="K27" s="62"/>
      <c r="L27" s="62"/>
      <c r="M27" s="62"/>
      <c r="N27" s="62"/>
      <c r="O27" s="62"/>
    </row>
    <row r="28" spans="1:15">
      <c r="A28" s="99"/>
      <c r="B28" s="99"/>
      <c r="C28" s="100">
        <f t="shared" ref="C28:H28" si="2">SUM(C26:C27)</f>
        <v>1388.6100000000001</v>
      </c>
      <c r="D28" s="101">
        <f t="shared" si="2"/>
        <v>1401.82</v>
      </c>
      <c r="E28" s="101">
        <f t="shared" si="2"/>
        <v>1158.93</v>
      </c>
      <c r="F28" s="101">
        <f t="shared" si="2"/>
        <v>1345.83</v>
      </c>
      <c r="G28" s="101">
        <f t="shared" si="2"/>
        <v>1194.1200000000001</v>
      </c>
      <c r="H28" s="101">
        <f t="shared" si="2"/>
        <v>913.89</v>
      </c>
      <c r="I28" s="62"/>
      <c r="J28" s="62"/>
      <c r="K28" s="62"/>
      <c r="L28" s="62"/>
      <c r="M28" s="62"/>
      <c r="N28" s="62"/>
      <c r="O28" s="62"/>
    </row>
    <row r="29" spans="1:15">
      <c r="A29" s="63" t="s">
        <v>124</v>
      </c>
      <c r="B29" s="63"/>
      <c r="C29" s="63"/>
      <c r="D29" s="64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  <row r="30" spans="1:15">
      <c r="A30" s="63" t="s">
        <v>133</v>
      </c>
      <c r="B30" s="63"/>
      <c r="C30" s="63"/>
      <c r="D30" s="64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1:15">
      <c r="A31" s="63" t="s">
        <v>123</v>
      </c>
      <c r="B31" s="63"/>
      <c r="C31" s="63"/>
      <c r="D31" s="64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2" spans="1:15">
      <c r="A32" s="63"/>
      <c r="B32" s="63"/>
      <c r="C32" s="63"/>
      <c r="D32" s="64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>
      <c r="A33" s="63"/>
      <c r="B33" s="63"/>
      <c r="D33" s="60"/>
      <c r="E33" s="60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1:15">
      <c r="A34" s="63"/>
      <c r="B34" s="63"/>
      <c r="D34" s="60"/>
      <c r="E34" s="60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1:15">
      <c r="A35" s="58" t="s">
        <v>75</v>
      </c>
      <c r="B35" s="58"/>
      <c r="C35" s="58"/>
      <c r="D35" s="60"/>
      <c r="E35" s="60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1:15">
      <c r="A36" s="58" t="s">
        <v>76</v>
      </c>
      <c r="B36" s="58"/>
      <c r="C36" s="58"/>
      <c r="D36" s="60"/>
      <c r="E36" s="60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1:15">
      <c r="A37" s="58" t="s">
        <v>77</v>
      </c>
      <c r="B37" s="58"/>
      <c r="C37" s="58"/>
      <c r="D37" s="60"/>
      <c r="E37" s="60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1:15">
      <c r="A38" s="60"/>
      <c r="B38" s="60"/>
      <c r="C38" s="60"/>
      <c r="D38" s="48"/>
      <c r="E38" s="48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1:15">
      <c r="A39" s="48" t="s">
        <v>78</v>
      </c>
      <c r="B39" s="48"/>
      <c r="C39" s="48"/>
      <c r="D39" s="58"/>
      <c r="E39" s="58"/>
      <c r="F39" s="60"/>
      <c r="G39" s="60"/>
      <c r="H39" s="60"/>
      <c r="I39" s="61"/>
      <c r="J39" s="61"/>
      <c r="K39" s="61"/>
      <c r="L39" s="61"/>
      <c r="M39" s="61"/>
      <c r="N39" s="61"/>
      <c r="O39" s="61"/>
    </row>
    <row r="40" spans="1:15">
      <c r="A40" s="58" t="s">
        <v>79</v>
      </c>
      <c r="B40" s="58"/>
      <c r="C40" s="58"/>
      <c r="D40" s="58"/>
      <c r="E40" s="58"/>
      <c r="F40" s="60"/>
      <c r="G40" s="60"/>
      <c r="H40" s="60"/>
      <c r="I40" s="61"/>
      <c r="J40" s="61"/>
      <c r="K40" s="61"/>
      <c r="L40" s="61"/>
      <c r="M40" s="61"/>
      <c r="N40" s="61"/>
      <c r="O40" s="61"/>
    </row>
    <row r="41" spans="1:15">
      <c r="A41" s="58" t="s">
        <v>80</v>
      </c>
      <c r="B41" s="58"/>
      <c r="C41" s="58"/>
      <c r="D41" s="48"/>
      <c r="E41" s="48"/>
      <c r="F41" s="48"/>
      <c r="G41" s="60"/>
      <c r="H41" s="60"/>
      <c r="I41" s="61"/>
      <c r="J41" s="61"/>
      <c r="K41" s="61"/>
      <c r="L41" s="61"/>
      <c r="M41" s="61"/>
      <c r="N41" s="61"/>
      <c r="O41" s="61"/>
    </row>
    <row r="42" spans="1:15">
      <c r="A42" s="48" t="s">
        <v>81</v>
      </c>
      <c r="B42" s="48"/>
      <c r="C42" s="48"/>
      <c r="D42" s="58"/>
      <c r="E42" s="58"/>
      <c r="F42" s="58"/>
      <c r="G42" s="60"/>
      <c r="H42" s="60"/>
      <c r="I42" s="61"/>
      <c r="J42" s="61"/>
      <c r="K42" s="61"/>
      <c r="L42" s="61"/>
      <c r="M42" s="61"/>
      <c r="N42" s="61"/>
      <c r="O42" s="61"/>
    </row>
    <row r="43" spans="1:15">
      <c r="A43" s="58" t="s">
        <v>82</v>
      </c>
      <c r="B43" s="58"/>
      <c r="C43" s="58"/>
      <c r="D43" s="58"/>
      <c r="E43" s="58"/>
      <c r="F43" s="58"/>
      <c r="G43" s="60"/>
      <c r="H43" s="60"/>
      <c r="I43" s="61"/>
      <c r="J43" s="61"/>
      <c r="K43" s="61"/>
      <c r="L43" s="61"/>
      <c r="M43" s="61"/>
      <c r="N43" s="61"/>
      <c r="O43" s="61"/>
    </row>
    <row r="44" spans="1:15">
      <c r="A44" s="58" t="s">
        <v>83</v>
      </c>
      <c r="B44" s="58"/>
      <c r="C44" s="58"/>
      <c r="D44" s="58"/>
      <c r="E44" s="58"/>
      <c r="F44" s="58"/>
      <c r="G44" s="60"/>
      <c r="H44" s="60"/>
      <c r="I44" s="61"/>
      <c r="J44" s="61"/>
      <c r="K44" s="61"/>
      <c r="L44" s="61"/>
      <c r="M44" s="61"/>
      <c r="N44" s="61"/>
      <c r="O44" s="61"/>
    </row>
    <row r="45" spans="1:15">
      <c r="A45" s="58" t="s">
        <v>84</v>
      </c>
      <c r="B45" s="58"/>
      <c r="C45" s="58"/>
      <c r="D45" s="58"/>
      <c r="E45" s="58"/>
      <c r="F45" s="58"/>
      <c r="G45" s="60"/>
      <c r="H45" s="60"/>
      <c r="I45" s="61"/>
      <c r="J45" s="61"/>
      <c r="K45" s="61"/>
      <c r="L45" s="61"/>
      <c r="M45" s="61"/>
      <c r="N45" s="61"/>
      <c r="O45" s="61"/>
    </row>
    <row r="46" spans="1:15">
      <c r="A46" s="58"/>
      <c r="B46" s="58"/>
      <c r="C46" s="58"/>
      <c r="D46" s="48"/>
      <c r="E46" s="48"/>
      <c r="F46" s="48"/>
      <c r="G46" s="48"/>
      <c r="H46" s="60"/>
      <c r="I46" s="61"/>
      <c r="J46" s="61"/>
      <c r="K46" s="61"/>
      <c r="L46" s="61"/>
      <c r="M46" s="61"/>
      <c r="N46" s="61"/>
      <c r="O46" s="61"/>
    </row>
    <row r="47" spans="1:15">
      <c r="A47" s="48" t="s">
        <v>85</v>
      </c>
      <c r="B47" s="48"/>
      <c r="C47" s="48"/>
      <c r="D47" s="58"/>
      <c r="E47" s="58"/>
      <c r="F47" s="58"/>
      <c r="G47" s="58"/>
      <c r="H47" s="60"/>
      <c r="I47" s="61"/>
      <c r="J47" s="61"/>
      <c r="K47" s="61"/>
      <c r="L47" s="61"/>
      <c r="M47" s="61"/>
      <c r="N47" s="61"/>
      <c r="O47" s="61"/>
    </row>
    <row r="48" spans="1:15">
      <c r="A48" s="58" t="s">
        <v>86</v>
      </c>
      <c r="B48" s="58"/>
      <c r="C48" s="58"/>
      <c r="D48" s="58"/>
      <c r="E48" s="58"/>
      <c r="F48" s="58"/>
      <c r="G48" s="58"/>
      <c r="H48" s="60"/>
      <c r="I48" s="61"/>
      <c r="J48" s="61"/>
      <c r="K48" s="61"/>
      <c r="L48" s="61"/>
      <c r="M48" s="61"/>
      <c r="N48" s="61"/>
      <c r="O48" s="61"/>
    </row>
    <row r="49" spans="1:15">
      <c r="A49" s="58"/>
      <c r="B49" s="58"/>
      <c r="C49" s="58"/>
      <c r="D49" s="48"/>
      <c r="E49" s="48"/>
      <c r="F49" s="48"/>
      <c r="G49" s="48"/>
      <c r="H49" s="48"/>
      <c r="I49" s="61"/>
      <c r="J49" s="61"/>
      <c r="K49" s="61"/>
      <c r="L49" s="61"/>
      <c r="M49" s="61"/>
      <c r="N49" s="61"/>
      <c r="O49" s="61"/>
    </row>
    <row r="50" spans="1:15">
      <c r="A50" s="48" t="s">
        <v>87</v>
      </c>
      <c r="B50" s="48"/>
      <c r="C50" s="48"/>
      <c r="D50" s="58"/>
      <c r="E50" s="58"/>
      <c r="F50" s="58"/>
      <c r="G50" s="58"/>
      <c r="H50" s="58"/>
      <c r="I50" s="61"/>
      <c r="J50" s="61"/>
      <c r="K50" s="61"/>
      <c r="L50" s="61"/>
      <c r="M50" s="61"/>
      <c r="N50" s="61"/>
      <c r="O50" s="61"/>
    </row>
    <row r="51" spans="1:15">
      <c r="A51" s="58" t="s">
        <v>88</v>
      </c>
      <c r="B51" s="58"/>
      <c r="C51" s="58"/>
      <c r="D51" s="58"/>
      <c r="E51" s="58"/>
      <c r="F51" s="58"/>
      <c r="G51" s="58"/>
      <c r="H51" s="58"/>
      <c r="I51" s="61"/>
      <c r="J51" s="61"/>
      <c r="K51" s="61"/>
      <c r="L51" s="61"/>
      <c r="M51" s="61"/>
      <c r="N51" s="61"/>
      <c r="O51" s="61"/>
    </row>
    <row r="52" spans="1:15">
      <c r="A52" s="58" t="s">
        <v>89</v>
      </c>
      <c r="B52" s="58"/>
      <c r="C52" s="58"/>
      <c r="D52" s="58"/>
      <c r="E52" s="58"/>
      <c r="F52" s="58"/>
      <c r="G52" s="58"/>
      <c r="H52" s="58"/>
      <c r="M52" s="20"/>
      <c r="N52" s="20"/>
    </row>
  </sheetData>
  <phoneticPr fontId="0" type="noConversion"/>
  <pageMargins left="0.7" right="0.7" top="0.75" bottom="0.75" header="0.3" footer="0.3"/>
  <pageSetup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opLeftCell="A3" workbookViewId="0">
      <selection activeCell="I35" sqref="I35"/>
    </sheetView>
  </sheetViews>
  <sheetFormatPr defaultRowHeight="15"/>
  <cols>
    <col min="2" max="2" width="21" customWidth="1"/>
    <col min="3" max="3" width="13.7109375" customWidth="1"/>
    <col min="4" max="4" width="6.140625" customWidth="1"/>
    <col min="6" max="6" width="14.85546875" customWidth="1"/>
    <col min="7" max="7" width="11.5703125" customWidth="1"/>
    <col min="8" max="8" width="11" customWidth="1"/>
    <col min="9" max="9" width="10.7109375" customWidth="1"/>
    <col min="10" max="10" width="6.5703125" customWidth="1"/>
    <col min="11" max="11" width="18.140625" customWidth="1"/>
  </cols>
  <sheetData>
    <row r="1" spans="1:13">
      <c r="A1" s="103" t="s">
        <v>90</v>
      </c>
      <c r="B1" s="103"/>
      <c r="C1" s="103" t="s">
        <v>107</v>
      </c>
      <c r="D1" s="103"/>
      <c r="E1" s="103"/>
      <c r="F1" s="103"/>
      <c r="G1" s="103"/>
      <c r="H1" s="104"/>
      <c r="I1" s="104"/>
      <c r="J1" s="104"/>
      <c r="K1" s="104"/>
      <c r="L1" s="104"/>
    </row>
    <row r="2" spans="1:13">
      <c r="A2" s="66"/>
      <c r="B2" s="66"/>
      <c r="C2" s="66"/>
      <c r="D2" s="66"/>
      <c r="E2" s="66"/>
      <c r="F2" s="66"/>
      <c r="G2" s="66"/>
    </row>
    <row r="3" spans="1:13">
      <c r="A3" s="3" t="s">
        <v>91</v>
      </c>
      <c r="B3" s="30"/>
      <c r="C3" s="30"/>
      <c r="D3" s="30"/>
      <c r="E3" s="3"/>
      <c r="F3" s="3" t="s">
        <v>92</v>
      </c>
      <c r="G3" s="3"/>
      <c r="H3" s="4"/>
      <c r="I3" s="4"/>
      <c r="J3" s="4"/>
      <c r="K3" s="4"/>
      <c r="L3" s="4" t="s">
        <v>147</v>
      </c>
      <c r="M3" s="42"/>
    </row>
    <row r="4" spans="1:13">
      <c r="A4" s="66" t="s">
        <v>3</v>
      </c>
      <c r="B4" s="67" t="s">
        <v>18</v>
      </c>
      <c r="C4" s="67" t="s">
        <v>5</v>
      </c>
      <c r="D4" s="87"/>
      <c r="E4" s="66" t="s">
        <v>3</v>
      </c>
      <c r="F4" s="67" t="s">
        <v>18</v>
      </c>
      <c r="G4" s="67" t="s">
        <v>49</v>
      </c>
      <c r="H4" s="67" t="s">
        <v>93</v>
      </c>
      <c r="I4" s="67" t="s">
        <v>94</v>
      </c>
      <c r="J4" s="66"/>
      <c r="K4" s="68" t="s">
        <v>4</v>
      </c>
      <c r="L4" s="68"/>
      <c r="M4" s="68"/>
    </row>
    <row r="5" spans="1:13">
      <c r="A5" s="106">
        <v>43013</v>
      </c>
      <c r="B5" s="9" t="s">
        <v>167</v>
      </c>
      <c r="C5" s="9">
        <v>63</v>
      </c>
      <c r="D5" s="87"/>
      <c r="E5" s="69" t="s">
        <v>160</v>
      </c>
      <c r="F5" s="9" t="s">
        <v>161</v>
      </c>
      <c r="G5" s="9">
        <v>94.5</v>
      </c>
      <c r="H5" s="9"/>
      <c r="I5" s="9">
        <v>94.5</v>
      </c>
      <c r="J5" s="69"/>
      <c r="K5" s="42" t="s">
        <v>185</v>
      </c>
      <c r="L5" s="68"/>
      <c r="M5" s="68"/>
    </row>
    <row r="6" spans="1:13">
      <c r="A6" s="106">
        <v>43041</v>
      </c>
      <c r="B6" s="20" t="s">
        <v>150</v>
      </c>
      <c r="C6" s="20">
        <v>90</v>
      </c>
      <c r="D6" s="83"/>
      <c r="E6" s="70" t="s">
        <v>148</v>
      </c>
      <c r="F6" t="s">
        <v>167</v>
      </c>
      <c r="G6" s="20"/>
      <c r="H6" s="20">
        <v>0</v>
      </c>
      <c r="I6" s="20"/>
      <c r="J6" s="20"/>
      <c r="K6" s="71"/>
      <c r="L6" s="41"/>
      <c r="M6" s="42"/>
    </row>
    <row r="7" spans="1:13">
      <c r="A7" s="106">
        <v>43076</v>
      </c>
      <c r="B7" s="20" t="s">
        <v>177</v>
      </c>
      <c r="C7" s="20">
        <v>54</v>
      </c>
      <c r="D7" s="83"/>
      <c r="E7" s="70" t="s">
        <v>149</v>
      </c>
      <c r="F7" t="s">
        <v>150</v>
      </c>
      <c r="G7" s="20">
        <v>10</v>
      </c>
      <c r="H7" s="20">
        <v>10</v>
      </c>
      <c r="I7" s="20"/>
      <c r="J7" s="20"/>
      <c r="K7" s="41"/>
      <c r="L7" s="41">
        <v>15</v>
      </c>
      <c r="M7" s="41"/>
    </row>
    <row r="8" spans="1:13">
      <c r="A8" s="106">
        <v>43104</v>
      </c>
      <c r="B8" s="20" t="s">
        <v>178</v>
      </c>
      <c r="C8" s="20">
        <v>87</v>
      </c>
      <c r="D8" s="82"/>
      <c r="E8" s="70" t="s">
        <v>151</v>
      </c>
      <c r="F8" t="s">
        <v>175</v>
      </c>
      <c r="G8" s="20">
        <v>40</v>
      </c>
      <c r="H8" s="20">
        <v>40</v>
      </c>
      <c r="I8" s="20"/>
      <c r="K8" s="42"/>
      <c r="L8" s="41" t="s">
        <v>159</v>
      </c>
      <c r="M8" s="42"/>
    </row>
    <row r="9" spans="1:13">
      <c r="A9" s="106">
        <v>43136</v>
      </c>
      <c r="B9" s="20" t="s">
        <v>155</v>
      </c>
      <c r="C9" s="20">
        <v>45</v>
      </c>
      <c r="D9" s="82"/>
      <c r="E9" s="70" t="s">
        <v>151</v>
      </c>
      <c r="F9" t="s">
        <v>161</v>
      </c>
      <c r="G9" s="20">
        <v>94.5</v>
      </c>
      <c r="I9" s="20">
        <v>94.5</v>
      </c>
      <c r="K9" t="s">
        <v>186</v>
      </c>
      <c r="M9" s="42"/>
    </row>
    <row r="10" spans="1:13">
      <c r="A10" s="66"/>
      <c r="B10" s="20" t="s">
        <v>191</v>
      </c>
      <c r="C10" s="20">
        <v>0</v>
      </c>
      <c r="D10" s="82"/>
      <c r="E10" s="70" t="s">
        <v>152</v>
      </c>
      <c r="F10" t="s">
        <v>153</v>
      </c>
      <c r="G10" s="20">
        <v>40</v>
      </c>
      <c r="H10" s="20">
        <v>40</v>
      </c>
      <c r="I10" s="20"/>
      <c r="K10" s="42"/>
      <c r="L10" s="41">
        <v>40</v>
      </c>
      <c r="M10" s="42"/>
    </row>
    <row r="11" spans="1:13">
      <c r="A11" s="66"/>
      <c r="C11" s="20"/>
      <c r="D11" s="82"/>
      <c r="E11" s="70" t="s">
        <v>154</v>
      </c>
      <c r="F11" t="s">
        <v>155</v>
      </c>
      <c r="G11" s="20">
        <v>30</v>
      </c>
      <c r="H11" s="20">
        <v>30</v>
      </c>
      <c r="I11" s="20"/>
      <c r="K11" s="42"/>
      <c r="L11" s="41" t="s">
        <v>156</v>
      </c>
      <c r="M11" s="42"/>
    </row>
    <row r="12" spans="1:13">
      <c r="C12" s="20"/>
      <c r="D12" s="82"/>
      <c r="E12" s="70" t="s">
        <v>157</v>
      </c>
      <c r="F12" t="s">
        <v>158</v>
      </c>
      <c r="G12" s="20">
        <v>0</v>
      </c>
      <c r="H12" s="20"/>
      <c r="I12" s="20"/>
      <c r="K12" s="42"/>
      <c r="L12" s="41" t="s">
        <v>159</v>
      </c>
      <c r="M12" s="42"/>
    </row>
    <row r="13" spans="1:13">
      <c r="C13" s="20"/>
      <c r="D13" s="82"/>
      <c r="E13" s="70" t="s">
        <v>154</v>
      </c>
      <c r="F13" t="s">
        <v>121</v>
      </c>
      <c r="G13" s="20">
        <v>8</v>
      </c>
      <c r="H13" s="20"/>
      <c r="I13" s="20">
        <v>8</v>
      </c>
      <c r="K13" s="42" t="s">
        <v>184</v>
      </c>
      <c r="L13" s="41"/>
      <c r="M13" s="42"/>
    </row>
    <row r="14" spans="1:13">
      <c r="C14" s="20"/>
      <c r="D14" s="82"/>
      <c r="E14" s="70" t="s">
        <v>157</v>
      </c>
      <c r="F14" t="s">
        <v>161</v>
      </c>
      <c r="G14" s="20">
        <v>94.5</v>
      </c>
      <c r="H14" s="20"/>
      <c r="I14" s="20">
        <v>94.5</v>
      </c>
      <c r="K14" s="42"/>
      <c r="L14" s="41"/>
      <c r="M14" s="42"/>
    </row>
    <row r="15" spans="1:13">
      <c r="C15" s="20"/>
      <c r="D15" s="82"/>
      <c r="E15" s="70" t="s">
        <v>168</v>
      </c>
      <c r="F15" t="s">
        <v>146</v>
      </c>
      <c r="G15" s="20">
        <v>0</v>
      </c>
      <c r="H15" s="20"/>
      <c r="I15" s="20"/>
      <c r="K15" s="42"/>
      <c r="L15" s="41"/>
      <c r="M15" s="42"/>
    </row>
    <row r="16" spans="1:13">
      <c r="C16" s="72">
        <f>SUM(C5:C15)</f>
        <v>339</v>
      </c>
      <c r="D16" s="82"/>
      <c r="G16" s="72">
        <f>SUM(G5:G15)</f>
        <v>411.5</v>
      </c>
      <c r="H16" s="72">
        <f>SUM(H5:H15)</f>
        <v>120</v>
      </c>
      <c r="I16" s="72">
        <f>SUM(I5:I15)</f>
        <v>291.5</v>
      </c>
      <c r="J16" s="20"/>
      <c r="K16" s="42"/>
      <c r="L16" s="41"/>
      <c r="M16" s="42"/>
    </row>
    <row r="17" spans="2:13">
      <c r="C17" s="20"/>
      <c r="H17" s="20"/>
      <c r="I17" s="20"/>
      <c r="K17" s="42"/>
      <c r="L17" s="42"/>
      <c r="M17" s="42"/>
    </row>
    <row r="18" spans="2:13">
      <c r="C18" s="20"/>
      <c r="H18" s="20" t="s">
        <v>190</v>
      </c>
      <c r="I18" s="20"/>
      <c r="K18" s="42"/>
      <c r="L18" s="42"/>
      <c r="M18" s="42"/>
    </row>
    <row r="19" spans="2:13">
      <c r="C19" s="20"/>
      <c r="K19" s="42"/>
      <c r="L19" s="42"/>
      <c r="M19" s="42"/>
    </row>
    <row r="20" spans="2:13">
      <c r="C20" s="20"/>
      <c r="K20" s="42"/>
      <c r="L20" s="42"/>
      <c r="M20" s="42"/>
    </row>
    <row r="21" spans="2:13">
      <c r="B21" s="105" t="s">
        <v>96</v>
      </c>
      <c r="C21" s="72" t="s">
        <v>91</v>
      </c>
      <c r="D21" s="105"/>
      <c r="E21" s="105"/>
      <c r="F21" s="105" t="s">
        <v>92</v>
      </c>
      <c r="G21" s="105"/>
      <c r="H21" s="105" t="s">
        <v>97</v>
      </c>
      <c r="K21" s="42"/>
      <c r="L21" s="42"/>
      <c r="M21" s="42"/>
    </row>
    <row r="22" spans="2:13">
      <c r="B22" s="5" t="s">
        <v>98</v>
      </c>
      <c r="C22" s="65">
        <v>299.5</v>
      </c>
      <c r="D22" s="5"/>
      <c r="E22" s="5"/>
      <c r="F22" s="65">
        <v>216.5</v>
      </c>
      <c r="G22" s="65"/>
      <c r="H22" s="65">
        <f>+C22-F22</f>
        <v>83</v>
      </c>
      <c r="K22" s="42"/>
      <c r="L22" s="42"/>
      <c r="M22" s="42"/>
    </row>
    <row r="23" spans="2:13">
      <c r="B23" s="5" t="s">
        <v>99</v>
      </c>
      <c r="C23" s="65">
        <v>536</v>
      </c>
      <c r="D23" s="5"/>
      <c r="E23" s="5"/>
      <c r="F23" s="65">
        <v>457</v>
      </c>
      <c r="G23" s="65"/>
      <c r="H23" s="65">
        <f t="shared" ref="H23:H31" si="0">+C23-F23</f>
        <v>79</v>
      </c>
      <c r="K23" s="73"/>
      <c r="L23" s="41"/>
      <c r="M23" s="73"/>
    </row>
    <row r="24" spans="2:13">
      <c r="B24" s="5" t="s">
        <v>100</v>
      </c>
      <c r="C24" s="65">
        <v>373.3</v>
      </c>
      <c r="D24" s="5"/>
      <c r="E24" s="5"/>
      <c r="F24" s="65">
        <v>276.99</v>
      </c>
      <c r="G24" s="65"/>
      <c r="H24" s="65">
        <f t="shared" si="0"/>
        <v>96.31</v>
      </c>
      <c r="K24" s="42"/>
      <c r="L24" s="42"/>
      <c r="M24" s="42"/>
    </row>
    <row r="25" spans="2:13">
      <c r="B25" s="5" t="s">
        <v>101</v>
      </c>
      <c r="C25" s="65">
        <v>637.35</v>
      </c>
      <c r="D25" s="5"/>
      <c r="E25" s="5"/>
      <c r="F25" s="65">
        <v>506.52</v>
      </c>
      <c r="G25" s="65"/>
      <c r="H25" s="65">
        <f t="shared" si="0"/>
        <v>130.83000000000004</v>
      </c>
      <c r="K25" s="42"/>
      <c r="L25" s="42"/>
      <c r="M25" s="42"/>
    </row>
    <row r="26" spans="2:13">
      <c r="B26" s="5" t="s">
        <v>102</v>
      </c>
      <c r="C26" s="65">
        <v>321.60000000000002</v>
      </c>
      <c r="D26" s="5"/>
      <c r="E26" s="5"/>
      <c r="F26" s="65">
        <v>278</v>
      </c>
      <c r="G26" s="65"/>
      <c r="H26" s="65">
        <f t="shared" si="0"/>
        <v>43.600000000000023</v>
      </c>
    </row>
    <row r="27" spans="2:13">
      <c r="B27" s="5" t="s">
        <v>103</v>
      </c>
      <c r="C27" s="65">
        <v>471.7</v>
      </c>
      <c r="D27" s="5"/>
      <c r="E27" s="5"/>
      <c r="F27" s="65">
        <v>430.7</v>
      </c>
      <c r="G27" s="65"/>
      <c r="H27" s="65">
        <f t="shared" si="0"/>
        <v>41</v>
      </c>
    </row>
    <row r="28" spans="2:13">
      <c r="B28" s="5" t="s">
        <v>104</v>
      </c>
      <c r="C28" s="65">
        <v>416.25</v>
      </c>
      <c r="D28" s="5"/>
      <c r="E28" s="5"/>
      <c r="F28" s="65">
        <v>325.3</v>
      </c>
      <c r="G28" s="65"/>
      <c r="H28" s="65">
        <f t="shared" si="0"/>
        <v>90.949999999999989</v>
      </c>
    </row>
    <row r="29" spans="2:13">
      <c r="B29" s="5" t="s">
        <v>105</v>
      </c>
      <c r="C29" s="65">
        <v>360.2</v>
      </c>
      <c r="D29" s="5"/>
      <c r="E29" s="5"/>
      <c r="F29" s="65">
        <v>233.45</v>
      </c>
      <c r="G29" s="65"/>
      <c r="H29" s="65">
        <f t="shared" si="0"/>
        <v>126.75</v>
      </c>
    </row>
    <row r="30" spans="2:13">
      <c r="B30" s="5" t="s">
        <v>106</v>
      </c>
      <c r="C30" s="65">
        <v>375.3</v>
      </c>
      <c r="D30" s="5"/>
      <c r="E30" s="5"/>
      <c r="F30" s="65">
        <v>342.8</v>
      </c>
      <c r="G30" s="65"/>
      <c r="H30" s="65">
        <f t="shared" si="0"/>
        <v>32.5</v>
      </c>
    </row>
    <row r="31" spans="2:13">
      <c r="B31" s="5" t="s">
        <v>95</v>
      </c>
      <c r="C31" s="65">
        <v>429.7</v>
      </c>
      <c r="D31" s="5"/>
      <c r="E31" s="5"/>
      <c r="F31" s="65">
        <v>263.83</v>
      </c>
      <c r="G31" s="65"/>
      <c r="H31" s="65">
        <f t="shared" si="0"/>
        <v>165.87</v>
      </c>
    </row>
    <row r="32" spans="2:13">
      <c r="B32" s="5"/>
      <c r="C32" s="65"/>
      <c r="D32" s="5"/>
      <c r="E32" s="5"/>
      <c r="F32" s="65"/>
      <c r="G32" s="65"/>
      <c r="H32" s="5"/>
    </row>
    <row r="33" spans="6:7">
      <c r="F33" s="20"/>
      <c r="G33" s="20"/>
    </row>
    <row r="34" spans="6:7">
      <c r="F34" s="20"/>
      <c r="G34" s="20"/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Income</vt:lpstr>
      <vt:lpstr>Expenditure</vt:lpstr>
      <vt:lpstr>IncExp Balance Sheet</vt:lpstr>
      <vt:lpstr>Spring Fair</vt:lpstr>
      <vt:lpstr>Talks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</dc:creator>
  <cp:lastModifiedBy>User</cp:lastModifiedBy>
  <cp:lastPrinted>2018-04-04T13:28:57Z</cp:lastPrinted>
  <dcterms:created xsi:type="dcterms:W3CDTF">2017-04-06T10:40:36Z</dcterms:created>
  <dcterms:modified xsi:type="dcterms:W3CDTF">2018-04-06T09:08:21Z</dcterms:modified>
</cp:coreProperties>
</file>